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E5" i="1"/>
  <c r="F5" i="1"/>
  <c r="C8" i="1"/>
  <c r="D8" i="1"/>
  <c r="E8" i="1"/>
  <c r="F8" i="1"/>
  <c r="C12" i="1"/>
  <c r="D12" i="1"/>
  <c r="E12" i="1"/>
  <c r="F12" i="1"/>
  <c r="C16" i="1"/>
  <c r="D16" i="1"/>
  <c r="E16" i="1"/>
  <c r="F16" i="1"/>
  <c r="C22" i="1"/>
  <c r="D22" i="1"/>
  <c r="E22" i="1"/>
  <c r="F22" i="1"/>
  <c r="C26" i="1"/>
  <c r="D26" i="1"/>
  <c r="E26" i="1"/>
  <c r="F26" i="1"/>
  <c r="C42" i="1"/>
  <c r="D42" i="1"/>
  <c r="E42" i="1"/>
  <c r="F42" i="1"/>
  <c r="C47" i="1"/>
  <c r="C45" i="1" s="1"/>
  <c r="C44" i="1" s="1"/>
  <c r="D47" i="1"/>
  <c r="E47" i="1"/>
  <c r="E45" i="1" s="1"/>
  <c r="E44" i="1" s="1"/>
  <c r="F47" i="1"/>
  <c r="C50" i="1"/>
  <c r="D50" i="1"/>
  <c r="D45" i="1" s="1"/>
  <c r="D44" i="1" s="1"/>
  <c r="E50" i="1"/>
  <c r="F50" i="1"/>
  <c r="F45" i="1" s="1"/>
  <c r="F44" i="1" s="1"/>
  <c r="C54" i="1"/>
  <c r="C53" i="1" s="1"/>
  <c r="D54" i="1"/>
  <c r="D53" i="1" s="1"/>
  <c r="E54" i="1"/>
  <c r="E53" i="1" s="1"/>
  <c r="F54" i="1"/>
  <c r="F53" i="1" s="1"/>
  <c r="C58" i="1"/>
  <c r="D58" i="1"/>
  <c r="E58" i="1"/>
  <c r="F58" i="1"/>
  <c r="C64" i="1"/>
  <c r="D64" i="1"/>
  <c r="E64" i="1"/>
  <c r="F64" i="1"/>
  <c r="C68" i="1"/>
  <c r="D68" i="1"/>
  <c r="E68" i="1"/>
  <c r="F68" i="1"/>
  <c r="C72" i="1"/>
  <c r="C71" i="1" s="1"/>
  <c r="D72" i="1"/>
  <c r="D71" i="1" s="1"/>
  <c r="E72" i="1"/>
  <c r="E71" i="1" s="1"/>
  <c r="F72" i="1"/>
  <c r="F71" i="1" s="1"/>
  <c r="C76" i="1"/>
  <c r="D76" i="1"/>
  <c r="E76" i="1"/>
  <c r="F76" i="1"/>
  <c r="D79" i="1"/>
  <c r="F79" i="1"/>
  <c r="C81" i="1"/>
  <c r="C79" i="1" s="1"/>
  <c r="D81" i="1"/>
  <c r="E81" i="1"/>
  <c r="E79" i="1" s="1"/>
  <c r="F81" i="1"/>
  <c r="C88" i="1"/>
  <c r="C86" i="1" s="1"/>
  <c r="D88" i="1"/>
  <c r="D86" i="1" s="1"/>
  <c r="E88" i="1"/>
  <c r="E86" i="1" s="1"/>
  <c r="F88" i="1"/>
  <c r="F86" i="1" s="1"/>
  <c r="G6" i="1"/>
  <c r="G7" i="1"/>
  <c r="G5" i="1" s="1"/>
  <c r="G9" i="1"/>
  <c r="G8" i="1" s="1"/>
  <c r="G10" i="1"/>
  <c r="G11" i="1"/>
  <c r="G13" i="1"/>
  <c r="G12" i="1" s="1"/>
  <c r="G14" i="1"/>
  <c r="G15" i="1"/>
  <c r="G17" i="1"/>
  <c r="G16" i="1" s="1"/>
  <c r="G18" i="1"/>
  <c r="G19" i="1"/>
  <c r="G20" i="1"/>
  <c r="G21" i="1"/>
  <c r="G23" i="1"/>
  <c r="G22" i="1" s="1"/>
  <c r="G24" i="1"/>
  <c r="G25" i="1"/>
  <c r="G27" i="1"/>
  <c r="G26" i="1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2" i="1" s="1"/>
  <c r="G46" i="1"/>
  <c r="G45" i="1" s="1"/>
  <c r="G48" i="1"/>
  <c r="G47" i="1" s="1"/>
  <c r="G49" i="1"/>
  <c r="G51" i="1"/>
  <c r="G50" i="1" s="1"/>
  <c r="G52" i="1"/>
  <c r="G55" i="1"/>
  <c r="G54" i="1" s="1"/>
  <c r="G53" i="1" s="1"/>
  <c r="G56" i="1"/>
  <c r="G57" i="1"/>
  <c r="G59" i="1"/>
  <c r="G58" i="1" s="1"/>
  <c r="G60" i="1"/>
  <c r="G61" i="1"/>
  <c r="G62" i="1"/>
  <c r="G65" i="1"/>
  <c r="G64" i="1" s="1"/>
  <c r="G63" i="1" s="1"/>
  <c r="G66" i="1"/>
  <c r="G67" i="1"/>
  <c r="G69" i="1"/>
  <c r="G68" i="1" s="1"/>
  <c r="G70" i="1"/>
  <c r="G73" i="1"/>
  <c r="G72" i="1" s="1"/>
  <c r="G71" i="1" s="1"/>
  <c r="G74" i="1"/>
  <c r="G75" i="1"/>
  <c r="G77" i="1"/>
  <c r="G78" i="1"/>
  <c r="G76" i="1" s="1"/>
  <c r="G80" i="1"/>
  <c r="G79" i="1" s="1"/>
  <c r="G82" i="1"/>
  <c r="G81" i="1" s="1"/>
  <c r="G83" i="1"/>
  <c r="G84" i="1"/>
  <c r="G85" i="1"/>
  <c r="G87" i="1"/>
  <c r="G89" i="1"/>
  <c r="G90" i="1"/>
  <c r="G88" i="1" s="1"/>
  <c r="G91" i="1"/>
  <c r="G92" i="1"/>
  <c r="G93" i="1"/>
  <c r="G94" i="1"/>
  <c r="G95" i="1"/>
  <c r="G96" i="1"/>
  <c r="V88" i="1"/>
  <c r="V86" i="1" s="1"/>
  <c r="U88" i="1"/>
  <c r="U86" i="1" s="1"/>
  <c r="T88" i="1"/>
  <c r="T86" i="1" s="1"/>
  <c r="S88" i="1"/>
  <c r="S86" i="1" s="1"/>
  <c r="R88" i="1"/>
  <c r="R86" i="1" s="1"/>
  <c r="Q88" i="1"/>
  <c r="P88" i="1"/>
  <c r="P86" i="1" s="1"/>
  <c r="O88" i="1"/>
  <c r="O86" i="1" s="1"/>
  <c r="N88" i="1"/>
  <c r="N86" i="1" s="1"/>
  <c r="M88" i="1"/>
  <c r="M86" i="1" s="1"/>
  <c r="L88" i="1"/>
  <c r="L86" i="1" s="1"/>
  <c r="K88" i="1"/>
  <c r="K86" i="1" s="1"/>
  <c r="J88" i="1"/>
  <c r="J86" i="1" s="1"/>
  <c r="I88" i="1"/>
  <c r="I86" i="1" s="1"/>
  <c r="H88" i="1"/>
  <c r="H86" i="1" s="1"/>
  <c r="Q86" i="1"/>
  <c r="V81" i="1"/>
  <c r="V79" i="1" s="1"/>
  <c r="U81" i="1"/>
  <c r="U79" i="1" s="1"/>
  <c r="T81" i="1"/>
  <c r="T79" i="1" s="1"/>
  <c r="S81" i="1"/>
  <c r="S79" i="1" s="1"/>
  <c r="R81" i="1"/>
  <c r="R79" i="1" s="1"/>
  <c r="Q81" i="1"/>
  <c r="P81" i="1"/>
  <c r="P79" i="1" s="1"/>
  <c r="O81" i="1"/>
  <c r="O79" i="1" s="1"/>
  <c r="N81" i="1"/>
  <c r="N79" i="1" s="1"/>
  <c r="M81" i="1"/>
  <c r="M79" i="1" s="1"/>
  <c r="L81" i="1"/>
  <c r="L79" i="1" s="1"/>
  <c r="K81" i="1"/>
  <c r="K79" i="1" s="1"/>
  <c r="J81" i="1"/>
  <c r="J79" i="1" s="1"/>
  <c r="I81" i="1"/>
  <c r="I79" i="1" s="1"/>
  <c r="H81" i="1"/>
  <c r="H79" i="1" s="1"/>
  <c r="Q79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V72" i="1"/>
  <c r="V71" i="1" s="1"/>
  <c r="U72" i="1"/>
  <c r="U71" i="1" s="1"/>
  <c r="T72" i="1"/>
  <c r="T71" i="1" s="1"/>
  <c r="S72" i="1"/>
  <c r="S71" i="1" s="1"/>
  <c r="R72" i="1"/>
  <c r="R71" i="1" s="1"/>
  <c r="Q72" i="1"/>
  <c r="Q71" i="1" s="1"/>
  <c r="P72" i="1"/>
  <c r="P71" i="1" s="1"/>
  <c r="O72" i="1"/>
  <c r="O71" i="1" s="1"/>
  <c r="N72" i="1"/>
  <c r="N71" i="1" s="1"/>
  <c r="M72" i="1"/>
  <c r="M71" i="1" s="1"/>
  <c r="L72" i="1"/>
  <c r="L71" i="1" s="1"/>
  <c r="K72" i="1"/>
  <c r="K71" i="1" s="1"/>
  <c r="J72" i="1"/>
  <c r="J71" i="1" s="1"/>
  <c r="I72" i="1"/>
  <c r="I71" i="1" s="1"/>
  <c r="H72" i="1"/>
  <c r="H71" i="1" s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V54" i="1"/>
  <c r="V53" i="1" s="1"/>
  <c r="U54" i="1"/>
  <c r="U53" i="1" s="1"/>
  <c r="T54" i="1"/>
  <c r="T53" i="1" s="1"/>
  <c r="S54" i="1"/>
  <c r="S53" i="1" s="1"/>
  <c r="R54" i="1"/>
  <c r="R53" i="1" s="1"/>
  <c r="Q54" i="1"/>
  <c r="Q53" i="1" s="1"/>
  <c r="P54" i="1"/>
  <c r="P53" i="1" s="1"/>
  <c r="O54" i="1"/>
  <c r="O53" i="1" s="1"/>
  <c r="N54" i="1"/>
  <c r="N53" i="1" s="1"/>
  <c r="M54" i="1"/>
  <c r="M53" i="1" s="1"/>
  <c r="L54" i="1"/>
  <c r="L53" i="1" s="1"/>
  <c r="K54" i="1"/>
  <c r="K53" i="1" s="1"/>
  <c r="J54" i="1"/>
  <c r="J53" i="1" s="1"/>
  <c r="I54" i="1"/>
  <c r="I53" i="1" s="1"/>
  <c r="H54" i="1"/>
  <c r="H53" i="1" s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V47" i="1"/>
  <c r="U47" i="1"/>
  <c r="T47" i="1"/>
  <c r="S47" i="1"/>
  <c r="R47" i="1"/>
  <c r="Q47" i="1"/>
  <c r="P47" i="1"/>
  <c r="O47" i="1"/>
  <c r="O45" i="1" s="1"/>
  <c r="O44" i="1" s="1"/>
  <c r="N47" i="1"/>
  <c r="M47" i="1"/>
  <c r="L47" i="1"/>
  <c r="K47" i="1"/>
  <c r="J47" i="1"/>
  <c r="I47" i="1"/>
  <c r="H47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4" i="1" l="1"/>
  <c r="G44" i="1"/>
  <c r="G86" i="1"/>
  <c r="F63" i="1"/>
  <c r="F97" i="1" s="1"/>
  <c r="F4" i="1"/>
  <c r="E63" i="1"/>
  <c r="E4" i="1"/>
  <c r="I63" i="1"/>
  <c r="Q63" i="1"/>
  <c r="D63" i="1"/>
  <c r="D4" i="1"/>
  <c r="C63" i="1"/>
  <c r="C4" i="1"/>
  <c r="C97" i="1" s="1"/>
  <c r="D97" i="1"/>
  <c r="G97" i="1"/>
  <c r="E97" i="1"/>
  <c r="K4" i="1"/>
  <c r="O4" i="1"/>
  <c r="O97" i="1" s="1"/>
  <c r="S4" i="1"/>
  <c r="M63" i="1"/>
  <c r="U63" i="1"/>
  <c r="K63" i="1"/>
  <c r="O63" i="1"/>
  <c r="S63" i="1"/>
  <c r="T45" i="1"/>
  <c r="K45" i="1"/>
  <c r="K44" i="1" s="1"/>
  <c r="S45" i="1"/>
  <c r="S44" i="1" s="1"/>
  <c r="L45" i="1"/>
  <c r="P45" i="1"/>
  <c r="P44" i="1" s="1"/>
  <c r="J63" i="1"/>
  <c r="N63" i="1"/>
  <c r="R63" i="1"/>
  <c r="V63" i="1"/>
  <c r="H4" i="1"/>
  <c r="L4" i="1"/>
  <c r="P4" i="1"/>
  <c r="T4" i="1"/>
  <c r="H45" i="1"/>
  <c r="H44" i="1" s="1"/>
  <c r="T44" i="1"/>
  <c r="I4" i="1"/>
  <c r="Q4" i="1"/>
  <c r="U45" i="1"/>
  <c r="U44" i="1" s="1"/>
  <c r="H63" i="1"/>
  <c r="L63" i="1"/>
  <c r="P63" i="1"/>
  <c r="T63" i="1"/>
  <c r="M4" i="1"/>
  <c r="I45" i="1"/>
  <c r="I44" i="1" s="1"/>
  <c r="M45" i="1"/>
  <c r="M44" i="1" s="1"/>
  <c r="Q45" i="1"/>
  <c r="Q44" i="1" s="1"/>
  <c r="U4" i="1"/>
  <c r="N45" i="1"/>
  <c r="N44" i="1" s="1"/>
  <c r="R45" i="1"/>
  <c r="R44" i="1" s="1"/>
  <c r="L44" i="1"/>
  <c r="J45" i="1"/>
  <c r="J44" i="1" s="1"/>
  <c r="V45" i="1"/>
  <c r="V44" i="1" s="1"/>
  <c r="J4" i="1"/>
  <c r="N4" i="1"/>
  <c r="R4" i="1"/>
  <c r="V4" i="1"/>
  <c r="I97" i="1" l="1"/>
  <c r="K97" i="1"/>
  <c r="S97" i="1"/>
  <c r="L97" i="1"/>
  <c r="P97" i="1"/>
  <c r="H97" i="1"/>
  <c r="T97" i="1"/>
  <c r="M97" i="1"/>
  <c r="N97" i="1"/>
  <c r="V97" i="1"/>
  <c r="R97" i="1"/>
  <c r="J97" i="1"/>
  <c r="U97" i="1"/>
  <c r="Q97" i="1"/>
</calcChain>
</file>

<file path=xl/sharedStrings.xml><?xml version="1.0" encoding="utf-8"?>
<sst xmlns="http://schemas.openxmlformats.org/spreadsheetml/2006/main" count="149" uniqueCount="131">
  <si>
    <t>Nr. crt.</t>
  </si>
  <si>
    <t>DENUMIRE PROGRAM</t>
  </si>
  <si>
    <t>TRIM I 2021</t>
  </si>
  <si>
    <t xml:space="preserve">MAI </t>
  </si>
  <si>
    <t xml:space="preserve">IUNIE  </t>
  </si>
  <si>
    <t>TRIM II 2021</t>
  </si>
  <si>
    <t>SEM I 2021</t>
  </si>
  <si>
    <t>IULIE  06/07/21</t>
  </si>
  <si>
    <t>Consum iulie</t>
  </si>
  <si>
    <t>AUGUST 04/08/2021</t>
  </si>
  <si>
    <t>consum august</t>
  </si>
  <si>
    <t>SEPTEMBRIE 04/08/2021</t>
  </si>
  <si>
    <t>consum septembrie</t>
  </si>
  <si>
    <t>TRIM III 2021</t>
  </si>
  <si>
    <t>9 LUNI (AL ian-sep)</t>
  </si>
  <si>
    <t>OCTOMBRIE</t>
  </si>
  <si>
    <t>consum octombrie</t>
  </si>
  <si>
    <t>NOIEMBRIE</t>
  </si>
  <si>
    <t>consum noiembrie</t>
  </si>
  <si>
    <t>DECEMBRIE 28/10/2021</t>
  </si>
  <si>
    <t>TRIM IV</t>
  </si>
  <si>
    <t>PN diagn.+trat. pentru boli rare, din care:</t>
  </si>
  <si>
    <t>a)</t>
  </si>
  <si>
    <t>Boli neurologice degenerative / forme cronice</t>
  </si>
  <si>
    <t>SP.CL.de Recuperare</t>
  </si>
  <si>
    <t>SP.CL. De Neurochirurgie</t>
  </si>
  <si>
    <t>b)</t>
  </si>
  <si>
    <t>Boli neurologice degenerative / 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</si>
  <si>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</si>
  <si>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</si>
  <si>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</si>
  <si>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</si>
  <si>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</si>
  <si>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</si>
  <si>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</si>
  <si>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</si>
  <si>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</si>
  <si>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</t>
  </si>
  <si>
    <t>Boala Pompe - Sp.Sf.Maria</t>
  </si>
  <si>
    <t>Boala Pompe - Sp.Parhon</t>
  </si>
  <si>
    <t>g)</t>
  </si>
  <si>
    <t>MUCOVISCIDOZA - copii</t>
  </si>
  <si>
    <t>h)</t>
  </si>
  <si>
    <t>MUCOVISCIDOZA - adulti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</si>
  <si>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</si>
  <si>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</si>
  <si>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</si>
  <si>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</si>
  <si>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</si>
  <si>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</si>
  <si>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</si>
  <si>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Scleroza sistemica + ulcere digitale - Sp.Recuperare</t>
  </si>
  <si>
    <t>l)</t>
  </si>
  <si>
    <t xml:space="preserve">Purpura trombocitopenica imuna cronica </t>
  </si>
  <si>
    <t>Purpura tromb.ambulator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</si>
  <si>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</si>
  <si>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</si>
  <si>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</si>
  <si>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</si>
  <si>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</si>
  <si>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</si>
  <si>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</si>
  <si>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</si>
  <si>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</si>
  <si>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</si>
  <si>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</si>
  <si>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</si>
  <si>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</si>
  <si>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</si>
  <si>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</si>
  <si>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</si>
  <si>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</si>
  <si>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</si>
  <si>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</si>
  <si>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- Sp.Parhon</t>
  </si>
  <si>
    <t>x)</t>
  </si>
  <si>
    <t>Hemoglobinurie paroxistica noct.Sp.Sf.Spiridon</t>
  </si>
  <si>
    <t>y)</t>
  </si>
  <si>
    <t>Sindrom hemolitic uremic atipic (SHUa) Sp.Sf.Maria</t>
  </si>
  <si>
    <t>PN de tratament al bolilor neurologice</t>
  </si>
  <si>
    <t>PN de trat.al hemofiliei si talasemiei :</t>
  </si>
  <si>
    <t>* HEMOFILIE FARA INHIBITORI</t>
  </si>
  <si>
    <t>hemofilie substitutie profilactica intermitenta / scurta durata - Sf.Spiridon</t>
  </si>
  <si>
    <t>Hemofilie substitutie profilactica continua</t>
  </si>
  <si>
    <t>Hemofilie substitutie profilactica continua - Sf.Maria</t>
  </si>
  <si>
    <t>Hemofilie substitutie profilactica continua - Sp.Sf.Spiridon</t>
  </si>
  <si>
    <t>hemofilie tratament "on demand"</t>
  </si>
  <si>
    <t>Sp.de Copii Sf.Maria</t>
  </si>
  <si>
    <t>* HEMOFILIE CU INHIBITORI</t>
  </si>
  <si>
    <t>hemofilie cu inhib.-trat. de oprire a sangerarilor</t>
  </si>
  <si>
    <t>hemofilie cu inhib.-trat. de oprire a sangerarilor - Sf.Spiridon</t>
  </si>
  <si>
    <t>hemofilie cu inhib.-trat. de oprire a sangerarilor - Sf.Maria</t>
  </si>
  <si>
    <t>hemofilie cong. cu inhibitori - profilaxia sec. pe termen scurt / intermitenta - Sf.Spiridon</t>
  </si>
  <si>
    <t>hemofilie cu interv.chirurg./ortopedice</t>
  </si>
  <si>
    <t>hemof. interv.chirurg./ortop. Sf.Maria</t>
  </si>
  <si>
    <t>hemof.interv.chirurg./ortop. Sf.Spiridon</t>
  </si>
  <si>
    <t>hemof. dobandita clin. manifesta - Sp.Sf.Spiridon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</si>
  <si>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</si>
  <si>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</si>
  <si>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</si>
  <si>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</si>
  <si>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</si>
  <si>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</si>
  <si>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</si>
  <si>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</si>
  <si>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</si>
  <si>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</si>
  <si>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</si>
  <si>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</si>
  <si>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prin carenta de iod</t>
  </si>
  <si>
    <t>Gusa prin tireomegalie - prolif.maligna</t>
  </si>
  <si>
    <t>PN transplant org.,tes.celule</t>
  </si>
  <si>
    <t xml:space="preserve"> ambulatoriu- stare postransplant</t>
  </si>
  <si>
    <t>Transplant hepatic - recidiva hep.cronica 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</si>
  <si>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</si>
  <si>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</si>
  <si>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</si>
  <si>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</si>
  <si>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</si>
  <si>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</si>
  <si>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</si>
  <si>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</si>
  <si>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</si>
  <si>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PN boli rare - purp.tromb. imuna cronica -  Sp.Sf.Spiridon</t>
  </si>
  <si>
    <t>PN boli rare - purp.trombocitopenica imuna cronica - Sp.Sf.Maria</t>
  </si>
  <si>
    <t>PN boli rare- medicamente incluse conditionat - Sp.Sf.Spiridon</t>
  </si>
  <si>
    <t>PN boli rare-mucoviscidoza ambulator</t>
  </si>
  <si>
    <t>PN trat. boli neuro.-Sp.Recuperare</t>
  </si>
  <si>
    <t>TOTAL GENERAL MEDICAM.</t>
  </si>
  <si>
    <t>APRILIE</t>
  </si>
  <si>
    <t>MEDICAMENTE PNS - VALORI DE CONTRACT LA 27.05.2022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</si>
</sst>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2" fillId="4" borderId="3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vertical="center" wrapText="1"/>
    </xf>
    <xf numFmtId="4" fontId="4" fillId="4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3" fontId="2" fillId="6" borderId="3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4" fontId="4" fillId="5" borderId="4" xfId="0" applyNumberFormat="1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5" fillId="6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4" fontId="6" fillId="2" borderId="3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3" fontId="7" fillId="6" borderId="4" xfId="1" applyNumberFormat="1" applyFont="1" applyFill="1" applyBorder="1" applyAlignment="1">
      <alignment horizontal="left" vertical="center" wrapText="1"/>
    </xf>
    <xf numFmtId="3" fontId="10" fillId="6" borderId="3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3" fontId="5" fillId="6" borderId="3" xfId="0" applyNumberFormat="1" applyFont="1" applyFill="1" applyBorder="1" applyAlignment="1">
      <alignment vertical="center"/>
    </xf>
    <xf numFmtId="4" fontId="4" fillId="7" borderId="4" xfId="0" applyNumberFormat="1" applyFont="1" applyFill="1" applyBorder="1" applyAlignment="1">
      <alignment vertical="center"/>
    </xf>
    <xf numFmtId="3" fontId="5" fillId="8" borderId="3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vertical="center" wrapText="1"/>
    </xf>
    <xf numFmtId="4" fontId="4" fillId="8" borderId="4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4" fontId="13" fillId="3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4" fillId="8" borderId="4" xfId="0" applyNumberFormat="1" applyFont="1" applyFill="1" applyBorder="1" applyAlignment="1">
      <alignment vertical="center" wrapText="1"/>
    </xf>
    <xf numFmtId="3" fontId="2" fillId="8" borderId="3" xfId="0" applyNumberFormat="1" applyFont="1" applyFill="1" applyBorder="1" applyAlignment="1">
      <alignment horizontal="center" vertical="center"/>
    </xf>
    <xf numFmtId="3" fontId="6" fillId="8" borderId="3" xfId="0" applyNumberFormat="1" applyFont="1" applyFill="1" applyBorder="1" applyAlignment="1">
      <alignment horizontal="center" vertical="center"/>
    </xf>
    <xf numFmtId="4" fontId="7" fillId="8" borderId="4" xfId="0" applyNumberFormat="1" applyFont="1" applyFill="1" applyBorder="1" applyAlignment="1">
      <alignment vertical="center" wrapText="1"/>
    </xf>
    <xf numFmtId="4" fontId="8" fillId="8" borderId="4" xfId="0" applyNumberFormat="1" applyFont="1" applyFill="1" applyBorder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3"/>
  <sheetViews>
    <sheetView tabSelected="1" zoomScaleNormal="100" workbookViewId="0">
      <selection activeCell="G79" sqref="G79"/>
    </sheetView>
  </sheetViews>
  <sheetFormatPr defaultColWidth="9" defaultRowHeight="12" outlineLevelCol="1" x14ac:dyDescent="0.25"/>
  <cols>
    <col min="1" max="1" width="3.85546875" style="53" customWidth="1"/>
    <col min="2" max="2" width="45.42578125" style="50" customWidth="1"/>
    <col min="3" max="7" width="13.85546875" style="51" customWidth="1"/>
    <col min="8" max="16" width="13.85546875" style="51" hidden="1" customWidth="1" outlineLevel="1"/>
    <col min="17" max="17" width="13.85546875" style="51" hidden="1" customWidth="1" outlineLevel="1" collapsed="1"/>
    <col min="18" max="22" width="13.85546875" style="51" hidden="1" customWidth="1" outlineLevel="1"/>
    <col min="23" max="23" width="9" style="2" collapsed="1"/>
    <col min="24" max="62" width="9" style="2"/>
    <col min="63" max="16384" width="9" style="4"/>
  </cols>
  <sheetData>
    <row r="1" spans="1:62" s="2" customFormat="1" ht="12.75" customHeight="1" thickBot="1" x14ac:dyDescent="0.3">
      <c r="A1" s="70" t="s">
        <v>130</v>
      </c>
      <c r="B1" s="7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62" ht="11.25" customHeight="1" x14ac:dyDescent="0.25">
      <c r="A2" s="71" t="s">
        <v>0</v>
      </c>
      <c r="B2" s="73" t="s">
        <v>1</v>
      </c>
      <c r="C2" s="64" t="s">
        <v>2</v>
      </c>
      <c r="D2" s="68" t="s">
        <v>129</v>
      </c>
      <c r="E2" s="64" t="s">
        <v>3</v>
      </c>
      <c r="F2" s="64" t="s">
        <v>4</v>
      </c>
      <c r="G2" s="64" t="s">
        <v>5</v>
      </c>
      <c r="H2" s="64" t="s">
        <v>6</v>
      </c>
      <c r="I2" s="64" t="s">
        <v>7</v>
      </c>
      <c r="J2" s="66" t="s">
        <v>8</v>
      </c>
      <c r="K2" s="64" t="s">
        <v>9</v>
      </c>
      <c r="L2" s="64" t="s">
        <v>10</v>
      </c>
      <c r="M2" s="64" t="s">
        <v>11</v>
      </c>
      <c r="N2" s="66" t="s">
        <v>12</v>
      </c>
      <c r="O2" s="64" t="s">
        <v>13</v>
      </c>
      <c r="P2" s="64" t="s">
        <v>14</v>
      </c>
      <c r="Q2" s="64" t="s">
        <v>15</v>
      </c>
      <c r="R2" s="64" t="s">
        <v>16</v>
      </c>
      <c r="S2" s="64" t="s">
        <v>17</v>
      </c>
      <c r="T2" s="64" t="s">
        <v>18</v>
      </c>
      <c r="U2" s="64" t="s">
        <v>19</v>
      </c>
      <c r="V2" s="64" t="s">
        <v>20</v>
      </c>
    </row>
    <row r="3" spans="1:62" ht="11.25" customHeight="1" x14ac:dyDescent="0.25">
      <c r="A3" s="72"/>
      <c r="B3" s="74"/>
      <c r="C3" s="65"/>
      <c r="D3" s="69"/>
      <c r="E3" s="65"/>
      <c r="F3" s="65"/>
      <c r="G3" s="65"/>
      <c r="H3" s="65"/>
      <c r="I3" s="65"/>
      <c r="J3" s="67"/>
      <c r="K3" s="65"/>
      <c r="L3" s="65"/>
      <c r="M3" s="65"/>
      <c r="N3" s="67"/>
      <c r="O3" s="65"/>
      <c r="P3" s="65"/>
      <c r="Q3" s="65"/>
      <c r="R3" s="65"/>
      <c r="S3" s="65"/>
      <c r="T3" s="65"/>
      <c r="U3" s="65"/>
      <c r="V3" s="65"/>
    </row>
    <row r="4" spans="1:62" ht="12.75" x14ac:dyDescent="0.25">
      <c r="A4" s="5">
        <v>1</v>
      </c>
      <c r="B4" s="6" t="s">
        <v>21</v>
      </c>
      <c r="C4" s="7">
        <f t="shared" ref="C4:F4" si="0">C5+C8+C11+C12+C15+C16+C20+C19+C21+C22+C25+C26+C30+C31+C32+C33+C34+C35+C36+C37+C38+C39+C40+C41</f>
        <v>3218252.7200000007</v>
      </c>
      <c r="D4" s="7">
        <f t="shared" si="0"/>
        <v>1000571.1600000001</v>
      </c>
      <c r="E4" s="7">
        <f t="shared" si="0"/>
        <v>4249176.1199999992</v>
      </c>
      <c r="F4" s="7">
        <f t="shared" si="0"/>
        <v>66000</v>
      </c>
      <c r="G4" s="7">
        <f t="shared" ref="G4" si="1">G5+G8+G11+G12+G15+G16+G20+G19+G21+G22+G25+G26+G30+G31+G32+G33+G34+G35+G36+G37+G38+G39+G40+G41</f>
        <v>5315747.2799999993</v>
      </c>
      <c r="H4" s="7">
        <f t="shared" ref="H4:V4" si="2">H5+H8+H11+H12+H15+H16+H20+H19+H21+H22+H25+H26+H30+H31+H32+H33+H34+H35+H36+H37+H38+H39+H40+H41</f>
        <v>0</v>
      </c>
      <c r="I4" s="7">
        <f t="shared" si="2"/>
        <v>0</v>
      </c>
      <c r="J4" s="7">
        <f t="shared" si="2"/>
        <v>0</v>
      </c>
      <c r="K4" s="7">
        <f t="shared" si="2"/>
        <v>0</v>
      </c>
      <c r="L4" s="7">
        <f t="shared" si="2"/>
        <v>0</v>
      </c>
      <c r="M4" s="7">
        <f t="shared" si="2"/>
        <v>0</v>
      </c>
      <c r="N4" s="7">
        <f t="shared" si="2"/>
        <v>0</v>
      </c>
      <c r="O4" s="7">
        <f t="shared" si="2"/>
        <v>0</v>
      </c>
      <c r="P4" s="7">
        <f t="shared" si="2"/>
        <v>0</v>
      </c>
      <c r="Q4" s="7">
        <f t="shared" si="2"/>
        <v>0</v>
      </c>
      <c r="R4" s="7">
        <f t="shared" si="2"/>
        <v>0</v>
      </c>
      <c r="S4" s="7">
        <f t="shared" si="2"/>
        <v>0</v>
      </c>
      <c r="T4" s="7">
        <f t="shared" si="2"/>
        <v>0</v>
      </c>
      <c r="U4" s="7">
        <f t="shared" si="2"/>
        <v>0</v>
      </c>
      <c r="V4" s="7">
        <f t="shared" si="2"/>
        <v>0</v>
      </c>
    </row>
    <row r="5" spans="1:62" s="9" customFormat="1" ht="12.75" x14ac:dyDescent="0.25">
      <c r="A5" s="41" t="s">
        <v>22</v>
      </c>
      <c r="B5" s="42" t="s">
        <v>23</v>
      </c>
      <c r="C5" s="43">
        <f t="shared" ref="C5:F5" si="3">C6+C7</f>
        <v>202397.66</v>
      </c>
      <c r="D5" s="43">
        <f t="shared" si="3"/>
        <v>152084.98000000001</v>
      </c>
      <c r="E5" s="43">
        <f t="shared" si="3"/>
        <v>395517.36</v>
      </c>
      <c r="F5" s="43">
        <f t="shared" si="3"/>
        <v>0</v>
      </c>
      <c r="G5" s="43">
        <f t="shared" ref="G5" si="4">G6+G7</f>
        <v>547602.34</v>
      </c>
      <c r="H5" s="8">
        <f t="shared" ref="H5:V5" si="5">H6+H7</f>
        <v>0</v>
      </c>
      <c r="I5" s="8">
        <f t="shared" si="5"/>
        <v>0</v>
      </c>
      <c r="J5" s="8">
        <f t="shared" si="5"/>
        <v>0</v>
      </c>
      <c r="K5" s="8">
        <f t="shared" si="5"/>
        <v>0</v>
      </c>
      <c r="L5" s="8">
        <f t="shared" si="5"/>
        <v>0</v>
      </c>
      <c r="M5" s="8">
        <f t="shared" si="5"/>
        <v>0</v>
      </c>
      <c r="N5" s="8">
        <f t="shared" si="5"/>
        <v>0</v>
      </c>
      <c r="O5" s="8">
        <f t="shared" si="5"/>
        <v>0</v>
      </c>
      <c r="P5" s="8">
        <f t="shared" si="5"/>
        <v>0</v>
      </c>
      <c r="Q5" s="8">
        <f t="shared" si="5"/>
        <v>0</v>
      </c>
      <c r="R5" s="8">
        <f t="shared" si="5"/>
        <v>0</v>
      </c>
      <c r="S5" s="8">
        <f t="shared" si="5"/>
        <v>0</v>
      </c>
      <c r="T5" s="8">
        <f t="shared" si="5"/>
        <v>0</v>
      </c>
      <c r="U5" s="8">
        <f t="shared" si="5"/>
        <v>0</v>
      </c>
      <c r="V5" s="8">
        <f t="shared" si="5"/>
        <v>0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s="14" customFormat="1" ht="12.75" x14ac:dyDescent="0.25">
      <c r="A6" s="10"/>
      <c r="B6" s="11" t="s">
        <v>24</v>
      </c>
      <c r="C6" s="12">
        <v>144799.44</v>
      </c>
      <c r="D6" s="12">
        <v>152084.98000000001</v>
      </c>
      <c r="E6" s="12">
        <v>203115.58</v>
      </c>
      <c r="F6" s="12">
        <v>0</v>
      </c>
      <c r="G6" s="12">
        <f>D6+E6+F6</f>
        <v>355200.56</v>
      </c>
      <c r="H6" s="12"/>
      <c r="I6" s="12"/>
      <c r="J6" s="13"/>
      <c r="K6" s="12"/>
      <c r="L6" s="12"/>
      <c r="M6" s="12"/>
      <c r="N6" s="13"/>
      <c r="O6" s="12"/>
      <c r="P6" s="12"/>
      <c r="Q6" s="12"/>
      <c r="R6" s="12"/>
      <c r="S6" s="12"/>
      <c r="T6" s="12"/>
      <c r="U6" s="12"/>
      <c r="V6" s="1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14" customFormat="1" ht="12.75" x14ac:dyDescent="0.25">
      <c r="A7" s="10"/>
      <c r="B7" s="11" t="s">
        <v>25</v>
      </c>
      <c r="C7" s="12">
        <v>57598.22</v>
      </c>
      <c r="D7" s="12"/>
      <c r="E7" s="12">
        <v>192401.78</v>
      </c>
      <c r="F7" s="12">
        <v>0</v>
      </c>
      <c r="G7" s="12">
        <f>D7+E7+F7</f>
        <v>192401.78</v>
      </c>
      <c r="H7" s="12"/>
      <c r="I7" s="12"/>
      <c r="J7" s="13"/>
      <c r="K7" s="12"/>
      <c r="L7" s="12"/>
      <c r="M7" s="12"/>
      <c r="N7" s="13"/>
      <c r="O7" s="12"/>
      <c r="P7" s="12"/>
      <c r="Q7" s="12"/>
      <c r="R7" s="12"/>
      <c r="S7" s="12"/>
      <c r="T7" s="12"/>
      <c r="U7" s="12"/>
      <c r="V7" s="1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s="9" customFormat="1" ht="12.75" x14ac:dyDescent="0.25">
      <c r="A8" s="41" t="s">
        <v>26</v>
      </c>
      <c r="B8" s="42" t="s">
        <v>27</v>
      </c>
      <c r="C8" s="56">
        <f t="shared" ref="C8:F8" si="6">C9+C10</f>
        <v>292946.61</v>
      </c>
      <c r="D8" s="56">
        <f t="shared" si="6"/>
        <v>88743.25</v>
      </c>
      <c r="E8" s="56">
        <f t="shared" si="6"/>
        <v>343310.14</v>
      </c>
      <c r="F8" s="56">
        <f t="shared" si="6"/>
        <v>0</v>
      </c>
      <c r="G8" s="56">
        <f t="shared" ref="G8:V8" si="7">G9+G10</f>
        <v>432053.39</v>
      </c>
      <c r="H8" s="15">
        <f t="shared" si="7"/>
        <v>0</v>
      </c>
      <c r="I8" s="15">
        <f t="shared" si="7"/>
        <v>0</v>
      </c>
      <c r="J8" s="15">
        <f t="shared" si="7"/>
        <v>0</v>
      </c>
      <c r="K8" s="15">
        <f t="shared" si="7"/>
        <v>0</v>
      </c>
      <c r="L8" s="15">
        <f t="shared" si="7"/>
        <v>0</v>
      </c>
      <c r="M8" s="15">
        <f t="shared" si="7"/>
        <v>0</v>
      </c>
      <c r="N8" s="15">
        <f t="shared" si="7"/>
        <v>0</v>
      </c>
      <c r="O8" s="15">
        <f t="shared" si="7"/>
        <v>0</v>
      </c>
      <c r="P8" s="15">
        <f t="shared" si="7"/>
        <v>0</v>
      </c>
      <c r="Q8" s="15">
        <f t="shared" si="7"/>
        <v>0</v>
      </c>
      <c r="R8" s="15">
        <f t="shared" si="7"/>
        <v>0</v>
      </c>
      <c r="S8" s="15">
        <f t="shared" si="7"/>
        <v>0</v>
      </c>
      <c r="T8" s="15">
        <f t="shared" si="7"/>
        <v>0</v>
      </c>
      <c r="U8" s="15">
        <f t="shared" si="7"/>
        <v>0</v>
      </c>
      <c r="V8" s="15">
        <f t="shared" si="7"/>
        <v>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s="14" customFormat="1" ht="12.75" x14ac:dyDescent="0.25">
      <c r="A9" s="10"/>
      <c r="B9" s="11" t="s">
        <v>25</v>
      </c>
      <c r="C9" s="12">
        <v>292946.61</v>
      </c>
      <c r="D9" s="12">
        <v>88743.25</v>
      </c>
      <c r="E9" s="12">
        <v>343310.14</v>
      </c>
      <c r="F9" s="12">
        <v>0</v>
      </c>
      <c r="G9" s="12">
        <f>D9+E9+F9</f>
        <v>432053.39</v>
      </c>
      <c r="H9" s="12"/>
      <c r="I9" s="12"/>
      <c r="J9" s="13"/>
      <c r="K9" s="12"/>
      <c r="L9" s="12"/>
      <c r="M9" s="12"/>
      <c r="N9" s="13"/>
      <c r="O9" s="12"/>
      <c r="P9" s="12"/>
      <c r="Q9" s="12"/>
      <c r="R9" s="12"/>
      <c r="S9" s="12"/>
      <c r="T9" s="12"/>
      <c r="U9" s="12"/>
      <c r="V9" s="1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14" customFormat="1" ht="12.75" x14ac:dyDescent="0.25">
      <c r="A10" s="10"/>
      <c r="B10" s="11" t="s">
        <v>24</v>
      </c>
      <c r="C10" s="12">
        <v>0</v>
      </c>
      <c r="D10" s="12"/>
      <c r="E10" s="12">
        <v>0</v>
      </c>
      <c r="F10" s="12">
        <v>0</v>
      </c>
      <c r="G10" s="12">
        <f>D10+E10+F10</f>
        <v>0</v>
      </c>
      <c r="H10" s="12"/>
      <c r="I10" s="12"/>
      <c r="J10" s="13"/>
      <c r="K10" s="12"/>
      <c r="L10" s="12"/>
      <c r="M10" s="12"/>
      <c r="N10" s="13"/>
      <c r="O10" s="12"/>
      <c r="P10" s="12"/>
      <c r="Q10" s="12"/>
      <c r="R10" s="12"/>
      <c r="S10" s="12"/>
      <c r="T10" s="12"/>
      <c r="U10" s="12"/>
      <c r="V10" s="1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s="20" customFormat="1" ht="12.75" x14ac:dyDescent="0.25">
      <c r="A11" s="16" t="s">
        <v>28</v>
      </c>
      <c r="B11" s="17" t="s">
        <v>29</v>
      </c>
      <c r="C11" s="18">
        <v>14448.99</v>
      </c>
      <c r="D11" s="18">
        <v>4452.5700000000006</v>
      </c>
      <c r="E11" s="18">
        <v>9098.4399999999987</v>
      </c>
      <c r="F11" s="18">
        <v>6000</v>
      </c>
      <c r="G11" s="18">
        <f>D11+E11+F11</f>
        <v>19551.009999999998</v>
      </c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</row>
    <row r="12" spans="1:62" s="9" customFormat="1" ht="12.75" x14ac:dyDescent="0.25">
      <c r="A12" s="41" t="s">
        <v>30</v>
      </c>
      <c r="B12" s="42" t="s">
        <v>31</v>
      </c>
      <c r="C12" s="43">
        <f t="shared" ref="C12:F12" si="8">C13+C14</f>
        <v>132729.99</v>
      </c>
      <c r="D12" s="43">
        <f t="shared" si="8"/>
        <v>36885.300000000003</v>
      </c>
      <c r="E12" s="43">
        <f t="shared" si="8"/>
        <v>190384.71000000002</v>
      </c>
      <c r="F12" s="43">
        <f t="shared" si="8"/>
        <v>0</v>
      </c>
      <c r="G12" s="43">
        <f t="shared" ref="G12:V12" si="9">G13+G14</f>
        <v>227270.01</v>
      </c>
      <c r="H12" s="8">
        <f t="shared" si="9"/>
        <v>0</v>
      </c>
      <c r="I12" s="8">
        <f t="shared" si="9"/>
        <v>0</v>
      </c>
      <c r="J12" s="8">
        <f t="shared" si="9"/>
        <v>0</v>
      </c>
      <c r="K12" s="8">
        <f t="shared" si="9"/>
        <v>0</v>
      </c>
      <c r="L12" s="8">
        <f t="shared" si="9"/>
        <v>0</v>
      </c>
      <c r="M12" s="8">
        <f t="shared" si="9"/>
        <v>0</v>
      </c>
      <c r="N12" s="8">
        <f t="shared" si="9"/>
        <v>0</v>
      </c>
      <c r="O12" s="8">
        <f t="shared" si="9"/>
        <v>0</v>
      </c>
      <c r="P12" s="8">
        <f t="shared" si="9"/>
        <v>0</v>
      </c>
      <c r="Q12" s="8">
        <f t="shared" si="9"/>
        <v>0</v>
      </c>
      <c r="R12" s="8">
        <f t="shared" si="9"/>
        <v>0</v>
      </c>
      <c r="S12" s="8">
        <f t="shared" si="9"/>
        <v>0</v>
      </c>
      <c r="T12" s="8">
        <f t="shared" si="9"/>
        <v>0</v>
      </c>
      <c r="U12" s="8">
        <f t="shared" si="9"/>
        <v>0</v>
      </c>
      <c r="V12" s="8">
        <f t="shared" si="9"/>
        <v>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s="14" customFormat="1" ht="12.75" x14ac:dyDescent="0.25">
      <c r="A13" s="21"/>
      <c r="B13" s="11" t="s">
        <v>32</v>
      </c>
      <c r="C13" s="12">
        <v>132729.99</v>
      </c>
      <c r="D13" s="12">
        <v>36885.300000000003</v>
      </c>
      <c r="E13" s="12">
        <v>180384.71000000002</v>
      </c>
      <c r="F13" s="12">
        <v>0</v>
      </c>
      <c r="G13" s="12">
        <f>D13+E13+F13</f>
        <v>217270.01</v>
      </c>
      <c r="H13" s="12"/>
      <c r="I13" s="12"/>
      <c r="J13" s="13"/>
      <c r="K13" s="12"/>
      <c r="L13" s="12"/>
      <c r="M13" s="12"/>
      <c r="N13" s="13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s="14" customFormat="1" ht="12.75" x14ac:dyDescent="0.25">
      <c r="A14" s="21"/>
      <c r="B14" s="11" t="s">
        <v>33</v>
      </c>
      <c r="C14" s="12">
        <v>0</v>
      </c>
      <c r="D14" s="12"/>
      <c r="E14" s="12">
        <v>10000</v>
      </c>
      <c r="F14" s="12">
        <v>0</v>
      </c>
      <c r="G14" s="12">
        <f>D14+E14+F14</f>
        <v>10000</v>
      </c>
      <c r="H14" s="12"/>
      <c r="I14" s="12"/>
      <c r="J14" s="13"/>
      <c r="K14" s="12"/>
      <c r="L14" s="12"/>
      <c r="M14" s="12"/>
      <c r="N14" s="13"/>
      <c r="O14" s="12"/>
      <c r="P14" s="12"/>
      <c r="Q14" s="12"/>
      <c r="R14" s="12"/>
      <c r="S14" s="12"/>
      <c r="T14" s="12"/>
      <c r="U14" s="12"/>
      <c r="V14" s="1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14" customFormat="1" ht="12.75" x14ac:dyDescent="0.25">
      <c r="A15" s="21" t="s">
        <v>34</v>
      </c>
      <c r="B15" s="11" t="s">
        <v>35</v>
      </c>
      <c r="C15" s="12">
        <v>350137.58999999997</v>
      </c>
      <c r="D15" s="12">
        <v>118874.31</v>
      </c>
      <c r="E15" s="12">
        <v>135988.1</v>
      </c>
      <c r="F15" s="12">
        <v>0</v>
      </c>
      <c r="G15" s="12">
        <f>D15+E15+F15</f>
        <v>254862.41</v>
      </c>
      <c r="H15" s="12"/>
      <c r="I15" s="12"/>
      <c r="J15" s="13"/>
      <c r="K15" s="12"/>
      <c r="L15" s="12"/>
      <c r="M15" s="12"/>
      <c r="N15" s="13"/>
      <c r="O15" s="12"/>
      <c r="P15" s="12"/>
      <c r="Q15" s="12"/>
      <c r="R15" s="12"/>
      <c r="S15" s="12"/>
      <c r="T15" s="12"/>
      <c r="U15" s="12"/>
      <c r="V15" s="1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14" customFormat="1" ht="12.75" x14ac:dyDescent="0.25">
      <c r="A16" s="41" t="s">
        <v>36</v>
      </c>
      <c r="B16" s="42" t="s">
        <v>37</v>
      </c>
      <c r="C16" s="43">
        <f t="shared" ref="C16:F16" si="10">C17+C18</f>
        <v>638101.30000000005</v>
      </c>
      <c r="D16" s="43">
        <f t="shared" si="10"/>
        <v>76423.210000000006</v>
      </c>
      <c r="E16" s="43">
        <f t="shared" si="10"/>
        <v>265475.49</v>
      </c>
      <c r="F16" s="43">
        <f t="shared" si="10"/>
        <v>0</v>
      </c>
      <c r="G16" s="43">
        <f t="shared" ref="G16:V16" si="11">G17+G18</f>
        <v>341898.7</v>
      </c>
      <c r="H16" s="8">
        <f t="shared" si="11"/>
        <v>0</v>
      </c>
      <c r="I16" s="8">
        <f t="shared" si="11"/>
        <v>0</v>
      </c>
      <c r="J16" s="8">
        <f t="shared" si="11"/>
        <v>0</v>
      </c>
      <c r="K16" s="8">
        <f t="shared" si="11"/>
        <v>0</v>
      </c>
      <c r="L16" s="8">
        <f t="shared" si="11"/>
        <v>0</v>
      </c>
      <c r="M16" s="8">
        <f t="shared" si="11"/>
        <v>0</v>
      </c>
      <c r="N16" s="8">
        <f t="shared" si="11"/>
        <v>0</v>
      </c>
      <c r="O16" s="8">
        <f t="shared" si="11"/>
        <v>0</v>
      </c>
      <c r="P16" s="8">
        <f t="shared" si="11"/>
        <v>0</v>
      </c>
      <c r="Q16" s="8">
        <f t="shared" si="11"/>
        <v>0</v>
      </c>
      <c r="R16" s="8">
        <f t="shared" si="11"/>
        <v>0</v>
      </c>
      <c r="S16" s="8">
        <f t="shared" si="11"/>
        <v>0</v>
      </c>
      <c r="T16" s="8">
        <f t="shared" si="11"/>
        <v>0</v>
      </c>
      <c r="U16" s="8">
        <f t="shared" si="11"/>
        <v>0</v>
      </c>
      <c r="V16" s="8">
        <f t="shared" si="11"/>
        <v>0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14" customFormat="1" ht="12.75" x14ac:dyDescent="0.25">
      <c r="A17" s="10"/>
      <c r="B17" s="11" t="s">
        <v>38</v>
      </c>
      <c r="C17" s="12">
        <v>199123.09</v>
      </c>
      <c r="D17" s="12"/>
      <c r="E17" s="12">
        <v>20876.91</v>
      </c>
      <c r="F17" s="12"/>
      <c r="G17" s="12">
        <f>D17+E17+F17</f>
        <v>20876.91</v>
      </c>
      <c r="H17" s="12"/>
      <c r="I17" s="12"/>
      <c r="J17" s="13"/>
      <c r="K17" s="12"/>
      <c r="L17" s="12"/>
      <c r="M17" s="12"/>
      <c r="N17" s="13"/>
      <c r="O17" s="12"/>
      <c r="P17" s="12"/>
      <c r="Q17" s="12"/>
      <c r="R17" s="12"/>
      <c r="S17" s="12"/>
      <c r="T17" s="12"/>
      <c r="U17" s="12"/>
      <c r="V17" s="1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14" customFormat="1" ht="12.75" x14ac:dyDescent="0.25">
      <c r="A18" s="10"/>
      <c r="B18" s="11" t="s">
        <v>39</v>
      </c>
      <c r="C18" s="12">
        <v>438978.21</v>
      </c>
      <c r="D18" s="12">
        <v>76423.210000000006</v>
      </c>
      <c r="E18" s="12">
        <v>244598.58000000002</v>
      </c>
      <c r="F18" s="12"/>
      <c r="G18" s="12">
        <f>D18+E18+F18</f>
        <v>321021.79000000004</v>
      </c>
      <c r="H18" s="12"/>
      <c r="I18" s="12"/>
      <c r="J18" s="13"/>
      <c r="K18" s="12"/>
      <c r="L18" s="12"/>
      <c r="M18" s="12"/>
      <c r="N18" s="13"/>
      <c r="O18" s="12"/>
      <c r="P18" s="12"/>
      <c r="Q18" s="12"/>
      <c r="R18" s="12"/>
      <c r="S18" s="12"/>
      <c r="T18" s="12"/>
      <c r="U18" s="12"/>
      <c r="V18" s="1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24" customFormat="1" ht="12.75" x14ac:dyDescent="0.25">
      <c r="A19" s="22" t="s">
        <v>40</v>
      </c>
      <c r="B19" s="23" t="s">
        <v>41</v>
      </c>
      <c r="C19" s="18">
        <v>179280.36</v>
      </c>
      <c r="D19" s="18">
        <v>76188.750000000015</v>
      </c>
      <c r="E19" s="18">
        <v>67530.89</v>
      </c>
      <c r="F19" s="18">
        <v>0</v>
      </c>
      <c r="G19" s="18">
        <f>D19+E19+F19</f>
        <v>143719.64000000001</v>
      </c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</row>
    <row r="20" spans="1:62" s="24" customFormat="1" ht="12.75" x14ac:dyDescent="0.25">
      <c r="A20" s="25" t="s">
        <v>42</v>
      </c>
      <c r="B20" s="23" t="s">
        <v>43</v>
      </c>
      <c r="C20" s="18">
        <v>68925.299999999988</v>
      </c>
      <c r="D20" s="18">
        <v>17316.61</v>
      </c>
      <c r="E20" s="18">
        <v>58758.090000000004</v>
      </c>
      <c r="F20" s="18">
        <v>0</v>
      </c>
      <c r="G20" s="18">
        <f>D20+E20+F20</f>
        <v>76074.700000000012</v>
      </c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</row>
    <row r="21" spans="1:62" s="14" customFormat="1" ht="12.75" x14ac:dyDescent="0.25">
      <c r="A21" s="21" t="s">
        <v>44</v>
      </c>
      <c r="B21" s="11" t="s">
        <v>45</v>
      </c>
      <c r="C21" s="12">
        <v>0</v>
      </c>
      <c r="D21" s="12"/>
      <c r="E21" s="12">
        <v>12000</v>
      </c>
      <c r="F21" s="12">
        <v>1000</v>
      </c>
      <c r="G21" s="12">
        <f>D21+E21+F21</f>
        <v>13000</v>
      </c>
      <c r="H21" s="12"/>
      <c r="I21" s="12"/>
      <c r="J21" s="13"/>
      <c r="K21" s="12"/>
      <c r="L21" s="12"/>
      <c r="M21" s="12"/>
      <c r="N21" s="13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9" customFormat="1" ht="12.75" x14ac:dyDescent="0.25">
      <c r="A22" s="41" t="s">
        <v>46</v>
      </c>
      <c r="B22" s="42" t="s">
        <v>47</v>
      </c>
      <c r="C22" s="43">
        <f t="shared" ref="C22:F22" si="12">C23+C24</f>
        <v>112459.45</v>
      </c>
      <c r="D22" s="43">
        <f t="shared" si="12"/>
        <v>0</v>
      </c>
      <c r="E22" s="43">
        <f t="shared" si="12"/>
        <v>117540.55</v>
      </c>
      <c r="F22" s="43">
        <f t="shared" si="12"/>
        <v>0</v>
      </c>
      <c r="G22" s="43">
        <f t="shared" ref="G22:V22" si="13">G23+G24</f>
        <v>117540.55</v>
      </c>
      <c r="H22" s="8">
        <f t="shared" si="13"/>
        <v>0</v>
      </c>
      <c r="I22" s="8">
        <f t="shared" si="13"/>
        <v>0</v>
      </c>
      <c r="J22" s="8">
        <f t="shared" si="13"/>
        <v>0</v>
      </c>
      <c r="K22" s="8">
        <f t="shared" si="13"/>
        <v>0</v>
      </c>
      <c r="L22" s="8">
        <f t="shared" si="13"/>
        <v>0</v>
      </c>
      <c r="M22" s="8">
        <f t="shared" si="13"/>
        <v>0</v>
      </c>
      <c r="N22" s="8">
        <f t="shared" si="13"/>
        <v>0</v>
      </c>
      <c r="O22" s="8">
        <f t="shared" si="13"/>
        <v>0</v>
      </c>
      <c r="P22" s="8">
        <f t="shared" si="13"/>
        <v>0</v>
      </c>
      <c r="Q22" s="8">
        <f t="shared" si="13"/>
        <v>0</v>
      </c>
      <c r="R22" s="8">
        <f t="shared" si="13"/>
        <v>0</v>
      </c>
      <c r="S22" s="8">
        <f t="shared" si="13"/>
        <v>0</v>
      </c>
      <c r="T22" s="8">
        <f t="shared" si="13"/>
        <v>0</v>
      </c>
      <c r="U22" s="8">
        <f t="shared" si="13"/>
        <v>0</v>
      </c>
      <c r="V22" s="8">
        <f t="shared" si="13"/>
        <v>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14" customFormat="1" ht="12.75" x14ac:dyDescent="0.25">
      <c r="A23" s="26"/>
      <c r="B23" s="11" t="s">
        <v>48</v>
      </c>
      <c r="C23" s="12">
        <v>112459.45</v>
      </c>
      <c r="D23" s="12"/>
      <c r="E23" s="12">
        <v>117540.55</v>
      </c>
      <c r="F23" s="12">
        <v>0</v>
      </c>
      <c r="G23" s="12">
        <f>D23+E23+F23</f>
        <v>117540.55</v>
      </c>
      <c r="H23" s="12"/>
      <c r="I23" s="12"/>
      <c r="J23" s="13"/>
      <c r="K23" s="12"/>
      <c r="L23" s="12"/>
      <c r="M23" s="12"/>
      <c r="N23" s="13"/>
      <c r="O23" s="12"/>
      <c r="P23" s="12"/>
      <c r="Q23" s="12"/>
      <c r="R23" s="12"/>
      <c r="S23" s="12"/>
      <c r="T23" s="12"/>
      <c r="U23" s="12"/>
      <c r="V23" s="1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14" customFormat="1" ht="12.75" x14ac:dyDescent="0.25">
      <c r="A24" s="21"/>
      <c r="B24" s="11" t="s">
        <v>49</v>
      </c>
      <c r="C24" s="12">
        <v>0</v>
      </c>
      <c r="D24" s="12"/>
      <c r="E24" s="12">
        <v>0</v>
      </c>
      <c r="F24" s="12">
        <v>0</v>
      </c>
      <c r="G24" s="12">
        <f>D24+E24+F24</f>
        <v>0</v>
      </c>
      <c r="H24" s="12"/>
      <c r="I24" s="12"/>
      <c r="J24" s="13"/>
      <c r="K24" s="12"/>
      <c r="L24" s="12"/>
      <c r="M24" s="12"/>
      <c r="N24" s="13"/>
      <c r="O24" s="12"/>
      <c r="P24" s="12"/>
      <c r="Q24" s="12"/>
      <c r="R24" s="12"/>
      <c r="S24" s="12"/>
      <c r="T24" s="12"/>
      <c r="U24" s="12"/>
      <c r="V24" s="1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14" customFormat="1" ht="12.75" x14ac:dyDescent="0.25">
      <c r="A25" s="21" t="s">
        <v>50</v>
      </c>
      <c r="B25" s="11" t="s">
        <v>51</v>
      </c>
      <c r="C25" s="12">
        <v>128210.92</v>
      </c>
      <c r="D25" s="12">
        <v>20004.64</v>
      </c>
      <c r="E25" s="12">
        <v>43784.44</v>
      </c>
      <c r="F25" s="12">
        <v>0</v>
      </c>
      <c r="G25" s="12">
        <f>D25+E25+F25</f>
        <v>63789.08</v>
      </c>
      <c r="H25" s="12"/>
      <c r="I25" s="12"/>
      <c r="J25" s="13"/>
      <c r="K25" s="12"/>
      <c r="L25" s="12"/>
      <c r="M25" s="12"/>
      <c r="N25" s="13"/>
      <c r="O25" s="12"/>
      <c r="P25" s="12"/>
      <c r="Q25" s="12"/>
      <c r="R25" s="12"/>
      <c r="S25" s="12"/>
      <c r="T25" s="12"/>
      <c r="U25" s="12"/>
      <c r="V25" s="1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27" customFormat="1" ht="12.75" x14ac:dyDescent="0.25">
      <c r="A26" s="57" t="s">
        <v>52</v>
      </c>
      <c r="B26" s="42" t="s">
        <v>53</v>
      </c>
      <c r="C26" s="43">
        <f t="shared" ref="C26:F26" si="14">C27+C28+C29</f>
        <v>658325.75</v>
      </c>
      <c r="D26" s="43">
        <f t="shared" si="14"/>
        <v>320516.57</v>
      </c>
      <c r="E26" s="43">
        <f t="shared" si="14"/>
        <v>401051.68</v>
      </c>
      <c r="F26" s="43">
        <f t="shared" si="14"/>
        <v>0</v>
      </c>
      <c r="G26" s="43">
        <f t="shared" ref="G26:V26" si="15">G27+G28+G29</f>
        <v>721568.25</v>
      </c>
      <c r="H26" s="8">
        <f t="shared" si="15"/>
        <v>0</v>
      </c>
      <c r="I26" s="8">
        <f t="shared" si="15"/>
        <v>0</v>
      </c>
      <c r="J26" s="8">
        <f t="shared" si="15"/>
        <v>0</v>
      </c>
      <c r="K26" s="8">
        <f t="shared" si="15"/>
        <v>0</v>
      </c>
      <c r="L26" s="8">
        <f t="shared" si="15"/>
        <v>0</v>
      </c>
      <c r="M26" s="8">
        <f t="shared" si="15"/>
        <v>0</v>
      </c>
      <c r="N26" s="8">
        <f t="shared" si="15"/>
        <v>0</v>
      </c>
      <c r="O26" s="8">
        <f t="shared" si="15"/>
        <v>0</v>
      </c>
      <c r="P26" s="8">
        <f t="shared" si="15"/>
        <v>0</v>
      </c>
      <c r="Q26" s="8">
        <f t="shared" si="15"/>
        <v>0</v>
      </c>
      <c r="R26" s="8">
        <f t="shared" si="15"/>
        <v>0</v>
      </c>
      <c r="S26" s="8">
        <f t="shared" si="15"/>
        <v>0</v>
      </c>
      <c r="T26" s="8">
        <f t="shared" si="15"/>
        <v>0</v>
      </c>
      <c r="U26" s="8">
        <f t="shared" si="15"/>
        <v>0</v>
      </c>
      <c r="V26" s="8">
        <f t="shared" si="15"/>
        <v>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s="24" customFormat="1" ht="12.75" x14ac:dyDescent="0.25">
      <c r="A27" s="22"/>
      <c r="B27" s="23" t="s">
        <v>54</v>
      </c>
      <c r="C27" s="18"/>
      <c r="D27" s="18">
        <v>39509.42</v>
      </c>
      <c r="E27" s="12">
        <v>94384.58</v>
      </c>
      <c r="F27" s="18">
        <v>0</v>
      </c>
      <c r="G27" s="12">
        <f t="shared" ref="G27:G41" si="16">D27+E27+F27</f>
        <v>133894</v>
      </c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8"/>
      <c r="S27" s="18"/>
      <c r="T27" s="18"/>
      <c r="U27" s="18"/>
      <c r="V27" s="18"/>
    </row>
    <row r="28" spans="1:62" s="14" customFormat="1" ht="12.75" x14ac:dyDescent="0.25">
      <c r="A28" s="21"/>
      <c r="B28" s="11" t="s">
        <v>48</v>
      </c>
      <c r="C28" s="12">
        <v>658325.75</v>
      </c>
      <c r="D28" s="12">
        <v>281007.15000000002</v>
      </c>
      <c r="E28" s="12">
        <v>306667.09999999998</v>
      </c>
      <c r="F28" s="12">
        <v>0</v>
      </c>
      <c r="G28" s="12">
        <f t="shared" si="16"/>
        <v>587674.25</v>
      </c>
      <c r="H28" s="12"/>
      <c r="I28" s="12"/>
      <c r="J28" s="13"/>
      <c r="K28" s="12"/>
      <c r="L28" s="12"/>
      <c r="M28" s="12"/>
      <c r="N28" s="13"/>
      <c r="O28" s="12"/>
      <c r="P28" s="12"/>
      <c r="Q28" s="12"/>
      <c r="R28" s="12"/>
      <c r="S28" s="12"/>
      <c r="T28" s="12"/>
      <c r="U28" s="12"/>
      <c r="V28" s="1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14" customFormat="1" ht="12.75" x14ac:dyDescent="0.25">
      <c r="A29" s="21"/>
      <c r="B29" s="11" t="s">
        <v>49</v>
      </c>
      <c r="C29" s="12">
        <v>0</v>
      </c>
      <c r="D29" s="12"/>
      <c r="E29" s="12">
        <v>0</v>
      </c>
      <c r="F29" s="12">
        <v>0</v>
      </c>
      <c r="G29" s="12">
        <f t="shared" si="16"/>
        <v>0</v>
      </c>
      <c r="H29" s="12"/>
      <c r="I29" s="12"/>
      <c r="J29" s="13"/>
      <c r="K29" s="12"/>
      <c r="L29" s="12"/>
      <c r="M29" s="12"/>
      <c r="N29" s="13"/>
      <c r="O29" s="12"/>
      <c r="P29" s="12"/>
      <c r="Q29" s="12"/>
      <c r="R29" s="12"/>
      <c r="S29" s="12"/>
      <c r="T29" s="12"/>
      <c r="U29" s="12"/>
      <c r="V29" s="1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20" customFormat="1" ht="12.75" x14ac:dyDescent="0.25">
      <c r="A30" s="16" t="s">
        <v>55</v>
      </c>
      <c r="B30" s="17" t="s">
        <v>56</v>
      </c>
      <c r="C30" s="18">
        <v>198094.62</v>
      </c>
      <c r="D30" s="18">
        <v>68440.08</v>
      </c>
      <c r="E30" s="18">
        <v>313465.3</v>
      </c>
      <c r="F30" s="18">
        <v>50000</v>
      </c>
      <c r="G30" s="18">
        <f t="shared" si="16"/>
        <v>431905.38</v>
      </c>
      <c r="H30" s="18"/>
      <c r="I30" s="18"/>
      <c r="J30" s="19"/>
      <c r="K30" s="18"/>
      <c r="L30" s="18"/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1:62" s="20" customFormat="1" ht="12.75" x14ac:dyDescent="0.25">
      <c r="A31" s="16" t="s">
        <v>57</v>
      </c>
      <c r="B31" s="17" t="s">
        <v>58</v>
      </c>
      <c r="C31" s="18">
        <v>0</v>
      </c>
      <c r="D31" s="18"/>
      <c r="E31" s="18">
        <v>69000</v>
      </c>
      <c r="F31" s="18">
        <v>0</v>
      </c>
      <c r="G31" s="18">
        <f t="shared" si="16"/>
        <v>69000</v>
      </c>
      <c r="H31" s="18"/>
      <c r="I31" s="18"/>
      <c r="J31" s="19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</row>
    <row r="32" spans="1:62" s="20" customFormat="1" ht="12.75" x14ac:dyDescent="0.25">
      <c r="A32" s="16" t="s">
        <v>59</v>
      </c>
      <c r="B32" s="17" t="s">
        <v>60</v>
      </c>
      <c r="C32" s="18">
        <v>0</v>
      </c>
      <c r="D32" s="18"/>
      <c r="E32" s="18">
        <v>15000</v>
      </c>
      <c r="F32" s="18">
        <v>3000</v>
      </c>
      <c r="G32" s="18">
        <f t="shared" si="16"/>
        <v>18000</v>
      </c>
      <c r="H32" s="18"/>
      <c r="I32" s="18"/>
      <c r="J32" s="19"/>
      <c r="K32" s="18"/>
      <c r="L32" s="18"/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</row>
    <row r="33" spans="1:62" s="20" customFormat="1" ht="12.75" x14ac:dyDescent="0.25">
      <c r="A33" s="16" t="s">
        <v>61</v>
      </c>
      <c r="B33" s="28" t="s">
        <v>62</v>
      </c>
      <c r="C33" s="18">
        <v>0</v>
      </c>
      <c r="D33" s="18"/>
      <c r="E33" s="18">
        <v>0</v>
      </c>
      <c r="F33" s="18">
        <v>0</v>
      </c>
      <c r="G33" s="18">
        <f t="shared" si="16"/>
        <v>0</v>
      </c>
      <c r="H33" s="18"/>
      <c r="I33" s="18"/>
      <c r="J33" s="19"/>
      <c r="K33" s="18"/>
      <c r="L33" s="18"/>
      <c r="M33" s="18"/>
      <c r="N33" s="19"/>
      <c r="O33" s="18"/>
      <c r="P33" s="18"/>
      <c r="Q33" s="18"/>
      <c r="R33" s="18"/>
      <c r="S33" s="18"/>
      <c r="T33" s="18"/>
      <c r="U33" s="18"/>
      <c r="V33" s="18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</row>
    <row r="34" spans="1:62" s="20" customFormat="1" ht="12.75" x14ac:dyDescent="0.25">
      <c r="A34" s="16" t="s">
        <v>63</v>
      </c>
      <c r="B34" s="17" t="s">
        <v>64</v>
      </c>
      <c r="C34" s="18">
        <v>57314.98</v>
      </c>
      <c r="D34" s="18"/>
      <c r="E34" s="18">
        <v>143685.01999999999</v>
      </c>
      <c r="F34" s="18">
        <v>0</v>
      </c>
      <c r="G34" s="18">
        <f t="shared" si="16"/>
        <v>143685.01999999999</v>
      </c>
      <c r="H34" s="18"/>
      <c r="I34" s="18"/>
      <c r="J34" s="19"/>
      <c r="K34" s="18"/>
      <c r="L34" s="18"/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</row>
    <row r="35" spans="1:62" s="30" customFormat="1" ht="12.75" x14ac:dyDescent="0.25">
      <c r="A35" s="29" t="s">
        <v>65</v>
      </c>
      <c r="B35" s="11" t="s">
        <v>66</v>
      </c>
      <c r="C35" s="12">
        <v>0</v>
      </c>
      <c r="D35" s="12"/>
      <c r="E35" s="12">
        <v>28000</v>
      </c>
      <c r="F35" s="12">
        <v>6000</v>
      </c>
      <c r="G35" s="12">
        <f t="shared" si="16"/>
        <v>34000</v>
      </c>
      <c r="H35" s="12"/>
      <c r="I35" s="12"/>
      <c r="J35" s="13"/>
      <c r="K35" s="12"/>
      <c r="L35" s="12"/>
      <c r="M35" s="12"/>
      <c r="N35" s="13"/>
      <c r="O35" s="12"/>
      <c r="P35" s="12"/>
      <c r="Q35" s="12"/>
      <c r="R35" s="12"/>
      <c r="S35" s="12"/>
      <c r="T35" s="12"/>
      <c r="U35" s="12"/>
      <c r="V35" s="12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</row>
    <row r="36" spans="1:62" s="30" customFormat="1" ht="12.75" x14ac:dyDescent="0.25">
      <c r="A36" s="29" t="s">
        <v>67</v>
      </c>
      <c r="B36" s="11" t="s">
        <v>68</v>
      </c>
      <c r="C36" s="12">
        <v>0</v>
      </c>
      <c r="D36" s="12"/>
      <c r="E36" s="12">
        <v>2000</v>
      </c>
      <c r="F36" s="12">
        <v>0</v>
      </c>
      <c r="G36" s="12">
        <f t="shared" si="16"/>
        <v>2000</v>
      </c>
      <c r="H36" s="12"/>
      <c r="I36" s="12"/>
      <c r="J36" s="13"/>
      <c r="K36" s="12"/>
      <c r="L36" s="12"/>
      <c r="M36" s="12"/>
      <c r="N36" s="13"/>
      <c r="O36" s="12"/>
      <c r="P36" s="12"/>
      <c r="Q36" s="12"/>
      <c r="R36" s="12"/>
      <c r="S36" s="12"/>
      <c r="T36" s="12"/>
      <c r="U36" s="12"/>
      <c r="V36" s="12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</row>
    <row r="37" spans="1:62" s="30" customFormat="1" ht="12.75" x14ac:dyDescent="0.25">
      <c r="A37" s="29" t="s">
        <v>69</v>
      </c>
      <c r="B37" s="11" t="s">
        <v>70</v>
      </c>
      <c r="C37" s="12">
        <v>12378.91</v>
      </c>
      <c r="D37" s="12"/>
      <c r="E37" s="12">
        <v>49621.09</v>
      </c>
      <c r="F37" s="12">
        <v>0</v>
      </c>
      <c r="G37" s="12">
        <f t="shared" si="16"/>
        <v>49621.09</v>
      </c>
      <c r="H37" s="12"/>
      <c r="I37" s="12"/>
      <c r="J37" s="13"/>
      <c r="K37" s="12"/>
      <c r="L37" s="12"/>
      <c r="M37" s="12"/>
      <c r="N37" s="13"/>
      <c r="O37" s="12"/>
      <c r="P37" s="12"/>
      <c r="Q37" s="12"/>
      <c r="R37" s="12"/>
      <c r="S37" s="12"/>
      <c r="T37" s="12"/>
      <c r="U37" s="12"/>
      <c r="V37" s="12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</row>
    <row r="38" spans="1:62" s="24" customFormat="1" ht="12.75" x14ac:dyDescent="0.25">
      <c r="A38" s="22" t="s">
        <v>71</v>
      </c>
      <c r="B38" s="23" t="s">
        <v>72</v>
      </c>
      <c r="C38" s="18">
        <v>11460.96</v>
      </c>
      <c r="D38" s="18"/>
      <c r="E38" s="18">
        <v>24539.040000000001</v>
      </c>
      <c r="F38" s="18">
        <v>0</v>
      </c>
      <c r="G38" s="18">
        <f t="shared" si="16"/>
        <v>24539.040000000001</v>
      </c>
      <c r="H38" s="18"/>
      <c r="I38" s="18"/>
      <c r="J38" s="19"/>
      <c r="K38" s="18"/>
      <c r="L38" s="18"/>
      <c r="M38" s="18"/>
      <c r="N38" s="19"/>
      <c r="O38" s="18"/>
      <c r="P38" s="18"/>
      <c r="Q38" s="18"/>
      <c r="R38" s="18"/>
      <c r="S38" s="18"/>
      <c r="T38" s="18"/>
      <c r="U38" s="18"/>
      <c r="V38" s="18"/>
    </row>
    <row r="39" spans="1:62" s="3" customFormat="1" ht="12.75" x14ac:dyDescent="0.25">
      <c r="A39" s="31" t="s">
        <v>73</v>
      </c>
      <c r="B39" s="32" t="s">
        <v>74</v>
      </c>
      <c r="C39" s="12">
        <v>161039.33000000002</v>
      </c>
      <c r="D39" s="12">
        <v>20640.89</v>
      </c>
      <c r="E39" s="12">
        <v>79319.78</v>
      </c>
      <c r="F39" s="12">
        <v>0</v>
      </c>
      <c r="G39" s="12">
        <f t="shared" si="16"/>
        <v>99960.67</v>
      </c>
      <c r="H39" s="12"/>
      <c r="I39" s="12"/>
      <c r="J39" s="13"/>
      <c r="K39" s="12"/>
      <c r="L39" s="12"/>
      <c r="M39" s="12"/>
      <c r="N39" s="13"/>
      <c r="O39" s="12"/>
      <c r="P39" s="12"/>
      <c r="Q39" s="12"/>
      <c r="R39" s="12"/>
      <c r="S39" s="12"/>
      <c r="T39" s="12"/>
      <c r="U39" s="12"/>
      <c r="V39" s="12"/>
    </row>
    <row r="40" spans="1:62" s="3" customFormat="1" ht="12.75" x14ac:dyDescent="0.25">
      <c r="A40" s="31" t="s">
        <v>75</v>
      </c>
      <c r="B40" s="32" t="s">
        <v>76</v>
      </c>
      <c r="C40" s="12"/>
      <c r="D40" s="12"/>
      <c r="E40" s="12">
        <v>1080106</v>
      </c>
      <c r="F40" s="33">
        <v>0</v>
      </c>
      <c r="G40" s="12">
        <f t="shared" si="16"/>
        <v>1080106</v>
      </c>
      <c r="H40" s="12"/>
      <c r="I40" s="12"/>
      <c r="J40" s="13"/>
      <c r="K40" s="12"/>
      <c r="L40" s="12"/>
      <c r="M40" s="12"/>
      <c r="N40" s="13"/>
      <c r="O40" s="12"/>
      <c r="P40" s="12"/>
      <c r="Q40" s="12"/>
      <c r="R40" s="12"/>
      <c r="S40" s="12"/>
      <c r="T40" s="12"/>
      <c r="U40" s="12"/>
      <c r="V40" s="12"/>
    </row>
    <row r="41" spans="1:62" s="3" customFormat="1" ht="12.75" x14ac:dyDescent="0.25">
      <c r="A41" s="31" t="s">
        <v>77</v>
      </c>
      <c r="B41" s="32" t="s">
        <v>78</v>
      </c>
      <c r="C41" s="12"/>
      <c r="D41" s="12"/>
      <c r="E41" s="12">
        <v>404000</v>
      </c>
      <c r="F41" s="33">
        <v>0</v>
      </c>
      <c r="G41" s="12">
        <f t="shared" si="16"/>
        <v>404000</v>
      </c>
      <c r="H41" s="12"/>
      <c r="I41" s="12"/>
      <c r="J41" s="13"/>
      <c r="K41" s="12"/>
      <c r="L41" s="12"/>
      <c r="M41" s="12"/>
      <c r="N41" s="13"/>
      <c r="O41" s="12"/>
      <c r="P41" s="12"/>
      <c r="Q41" s="12"/>
      <c r="R41" s="12"/>
      <c r="S41" s="12"/>
      <c r="T41" s="12"/>
      <c r="U41" s="12"/>
      <c r="V41" s="12"/>
    </row>
    <row r="42" spans="1:62" ht="12.75" x14ac:dyDescent="0.25">
      <c r="A42" s="34">
        <v>2</v>
      </c>
      <c r="B42" s="6" t="s">
        <v>79</v>
      </c>
      <c r="C42" s="35">
        <f t="shared" ref="C42:F42" si="17">C43</f>
        <v>5634706.6399999997</v>
      </c>
      <c r="D42" s="35">
        <f t="shared" si="17"/>
        <v>1464937.82</v>
      </c>
      <c r="E42" s="35">
        <f t="shared" si="17"/>
        <v>2294355.54</v>
      </c>
      <c r="F42" s="35">
        <f t="shared" si="17"/>
        <v>2267000</v>
      </c>
      <c r="G42" s="35">
        <f t="shared" ref="G42:V42" si="18">G43</f>
        <v>6026293.3600000003</v>
      </c>
      <c r="H42" s="35">
        <f t="shared" si="18"/>
        <v>0</v>
      </c>
      <c r="I42" s="35">
        <f t="shared" si="18"/>
        <v>0</v>
      </c>
      <c r="J42" s="35">
        <f t="shared" si="18"/>
        <v>0</v>
      </c>
      <c r="K42" s="35">
        <f t="shared" si="18"/>
        <v>0</v>
      </c>
      <c r="L42" s="35">
        <f t="shared" si="18"/>
        <v>0</v>
      </c>
      <c r="M42" s="35">
        <f t="shared" si="18"/>
        <v>0</v>
      </c>
      <c r="N42" s="35">
        <f t="shared" si="18"/>
        <v>0</v>
      </c>
      <c r="O42" s="35">
        <f t="shared" si="18"/>
        <v>0</v>
      </c>
      <c r="P42" s="35">
        <f t="shared" si="18"/>
        <v>0</v>
      </c>
      <c r="Q42" s="35">
        <f t="shared" si="18"/>
        <v>0</v>
      </c>
      <c r="R42" s="35">
        <f t="shared" si="18"/>
        <v>0</v>
      </c>
      <c r="S42" s="35">
        <f t="shared" si="18"/>
        <v>0</v>
      </c>
      <c r="T42" s="35">
        <f t="shared" si="18"/>
        <v>0</v>
      </c>
      <c r="U42" s="35">
        <f t="shared" si="18"/>
        <v>0</v>
      </c>
      <c r="V42" s="35">
        <f t="shared" si="18"/>
        <v>0</v>
      </c>
    </row>
    <row r="43" spans="1:62" s="38" customFormat="1" ht="12.75" x14ac:dyDescent="0.25">
      <c r="A43" s="36"/>
      <c r="B43" s="11" t="s">
        <v>24</v>
      </c>
      <c r="C43" s="12">
        <v>5634706.6399999997</v>
      </c>
      <c r="D43" s="37">
        <v>1464937.82</v>
      </c>
      <c r="E43" s="12">
        <v>2294355.54</v>
      </c>
      <c r="F43" s="37">
        <v>2267000</v>
      </c>
      <c r="G43" s="12">
        <f>D43+E43+F43</f>
        <v>6026293.3600000003</v>
      </c>
      <c r="H43" s="12"/>
      <c r="I43" s="12"/>
      <c r="J43" s="13"/>
      <c r="K43" s="12"/>
      <c r="L43" s="12"/>
      <c r="M43" s="12"/>
      <c r="N43" s="13"/>
      <c r="O43" s="12"/>
      <c r="P43" s="12"/>
      <c r="Q43" s="12"/>
      <c r="R43" s="12"/>
      <c r="S43" s="12"/>
      <c r="T43" s="12"/>
      <c r="U43" s="12"/>
      <c r="V43" s="12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ht="12.75" x14ac:dyDescent="0.25">
      <c r="A44" s="5">
        <v>3</v>
      </c>
      <c r="B44" s="6" t="s">
        <v>80</v>
      </c>
      <c r="C44" s="7">
        <f t="shared" ref="C44:F44" si="19">C45+C53+C58+C61+C62</f>
        <v>4268112.08</v>
      </c>
      <c r="D44" s="7">
        <f t="shared" si="19"/>
        <v>1090173.3</v>
      </c>
      <c r="E44" s="7">
        <f t="shared" si="19"/>
        <v>2733714.62</v>
      </c>
      <c r="F44" s="7">
        <f t="shared" si="19"/>
        <v>2071610</v>
      </c>
      <c r="G44" s="7">
        <f t="shared" ref="G44" si="20">G45+G53+G58+G61+G62</f>
        <v>5895497.9200000009</v>
      </c>
      <c r="H44" s="7">
        <f t="shared" ref="H44:V44" si="21">H45+H53+H58+H61+H62</f>
        <v>0</v>
      </c>
      <c r="I44" s="7">
        <f t="shared" si="21"/>
        <v>0</v>
      </c>
      <c r="J44" s="7">
        <f t="shared" si="21"/>
        <v>0</v>
      </c>
      <c r="K44" s="7">
        <f t="shared" si="21"/>
        <v>0</v>
      </c>
      <c r="L44" s="7">
        <f t="shared" si="21"/>
        <v>0</v>
      </c>
      <c r="M44" s="7">
        <f t="shared" si="21"/>
        <v>0</v>
      </c>
      <c r="N44" s="7">
        <f t="shared" si="21"/>
        <v>0</v>
      </c>
      <c r="O44" s="7">
        <f t="shared" si="21"/>
        <v>0</v>
      </c>
      <c r="P44" s="7">
        <f t="shared" si="21"/>
        <v>0</v>
      </c>
      <c r="Q44" s="7">
        <f t="shared" si="21"/>
        <v>0</v>
      </c>
      <c r="R44" s="7">
        <f t="shared" si="21"/>
        <v>0</v>
      </c>
      <c r="S44" s="7">
        <f t="shared" si="21"/>
        <v>0</v>
      </c>
      <c r="T44" s="7">
        <f t="shared" si="21"/>
        <v>0</v>
      </c>
      <c r="U44" s="7">
        <f t="shared" si="21"/>
        <v>0</v>
      </c>
      <c r="V44" s="7">
        <f t="shared" si="21"/>
        <v>0</v>
      </c>
    </row>
    <row r="45" spans="1:62" s="9" customFormat="1" ht="12.75" x14ac:dyDescent="0.25">
      <c r="A45" s="57"/>
      <c r="B45" s="42" t="s">
        <v>81</v>
      </c>
      <c r="C45" s="43">
        <f t="shared" ref="C45:F45" si="22">C46+C47+C50</f>
        <v>3333572.4499999997</v>
      </c>
      <c r="D45" s="43">
        <f t="shared" si="22"/>
        <v>1013627.1799999999</v>
      </c>
      <c r="E45" s="43">
        <f t="shared" si="22"/>
        <v>2269800.37</v>
      </c>
      <c r="F45" s="43">
        <f t="shared" si="22"/>
        <v>1612000</v>
      </c>
      <c r="G45" s="43">
        <f t="shared" ref="G45" si="23">G46+G47+G50</f>
        <v>4895427.55</v>
      </c>
      <c r="H45" s="8">
        <f t="shared" ref="H45:V45" si="24">H46+H47+H50</f>
        <v>0</v>
      </c>
      <c r="I45" s="8">
        <f t="shared" si="24"/>
        <v>0</v>
      </c>
      <c r="J45" s="8">
        <f t="shared" si="24"/>
        <v>0</v>
      </c>
      <c r="K45" s="8">
        <f t="shared" si="24"/>
        <v>0</v>
      </c>
      <c r="L45" s="8">
        <f t="shared" si="24"/>
        <v>0</v>
      </c>
      <c r="M45" s="8">
        <f t="shared" si="24"/>
        <v>0</v>
      </c>
      <c r="N45" s="8">
        <f t="shared" si="24"/>
        <v>0</v>
      </c>
      <c r="O45" s="8">
        <f t="shared" si="24"/>
        <v>0</v>
      </c>
      <c r="P45" s="8">
        <f t="shared" si="24"/>
        <v>0</v>
      </c>
      <c r="Q45" s="8">
        <f t="shared" si="24"/>
        <v>0</v>
      </c>
      <c r="R45" s="8">
        <f t="shared" si="24"/>
        <v>0</v>
      </c>
      <c r="S45" s="8">
        <f t="shared" si="24"/>
        <v>0</v>
      </c>
      <c r="T45" s="8">
        <f t="shared" si="24"/>
        <v>0</v>
      </c>
      <c r="U45" s="8">
        <f t="shared" si="24"/>
        <v>0</v>
      </c>
      <c r="V45" s="8">
        <f t="shared" si="24"/>
        <v>0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s="14" customFormat="1" ht="24" x14ac:dyDescent="0.25">
      <c r="A46" s="39" t="s">
        <v>22</v>
      </c>
      <c r="B46" s="11" t="s">
        <v>82</v>
      </c>
      <c r="C46" s="12">
        <v>940810.67999999993</v>
      </c>
      <c r="D46" s="12">
        <v>400080.26</v>
      </c>
      <c r="E46" s="12">
        <v>601109.06000000006</v>
      </c>
      <c r="F46" s="12">
        <v>600000</v>
      </c>
      <c r="G46" s="12">
        <f>D46+E46+F46</f>
        <v>1601189.32</v>
      </c>
      <c r="H46" s="12"/>
      <c r="I46" s="12"/>
      <c r="J46" s="13"/>
      <c r="K46" s="12"/>
      <c r="L46" s="12"/>
      <c r="M46" s="12"/>
      <c r="N46" s="13"/>
      <c r="O46" s="12"/>
      <c r="P46" s="12"/>
      <c r="Q46" s="12"/>
      <c r="R46" s="12"/>
      <c r="S46" s="12"/>
      <c r="T46" s="12"/>
      <c r="U46" s="12"/>
      <c r="V46" s="1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s="9" customFormat="1" ht="12.75" x14ac:dyDescent="0.25">
      <c r="A47" s="41" t="s">
        <v>26</v>
      </c>
      <c r="B47" s="42" t="s">
        <v>83</v>
      </c>
      <c r="C47" s="43">
        <f t="shared" ref="C47:F47" si="25">C48+C49</f>
        <v>2113962.2000000002</v>
      </c>
      <c r="D47" s="43">
        <f t="shared" si="25"/>
        <v>501576.11</v>
      </c>
      <c r="E47" s="43">
        <f t="shared" si="25"/>
        <v>1529461.69</v>
      </c>
      <c r="F47" s="43">
        <f t="shared" si="25"/>
        <v>900000</v>
      </c>
      <c r="G47" s="43">
        <f t="shared" ref="G47:V47" si="26">G48+G49</f>
        <v>2931037.8</v>
      </c>
      <c r="H47" s="8">
        <f t="shared" si="26"/>
        <v>0</v>
      </c>
      <c r="I47" s="8">
        <f t="shared" si="26"/>
        <v>0</v>
      </c>
      <c r="J47" s="8">
        <f t="shared" si="26"/>
        <v>0</v>
      </c>
      <c r="K47" s="8">
        <f t="shared" si="26"/>
        <v>0</v>
      </c>
      <c r="L47" s="8">
        <f t="shared" si="26"/>
        <v>0</v>
      </c>
      <c r="M47" s="8">
        <f t="shared" si="26"/>
        <v>0</v>
      </c>
      <c r="N47" s="8">
        <f t="shared" si="26"/>
        <v>0</v>
      </c>
      <c r="O47" s="8">
        <f t="shared" si="26"/>
        <v>0</v>
      </c>
      <c r="P47" s="8">
        <f t="shared" si="26"/>
        <v>0</v>
      </c>
      <c r="Q47" s="8">
        <f t="shared" si="26"/>
        <v>0</v>
      </c>
      <c r="R47" s="8">
        <f t="shared" si="26"/>
        <v>0</v>
      </c>
      <c r="S47" s="8">
        <f t="shared" si="26"/>
        <v>0</v>
      </c>
      <c r="T47" s="8">
        <f t="shared" si="26"/>
        <v>0</v>
      </c>
      <c r="U47" s="8">
        <f t="shared" si="26"/>
        <v>0</v>
      </c>
      <c r="V47" s="8">
        <f t="shared" si="26"/>
        <v>0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s="14" customFormat="1" ht="12.75" x14ac:dyDescent="0.25">
      <c r="A48" s="21"/>
      <c r="B48" s="11" t="s">
        <v>84</v>
      </c>
      <c r="C48" s="12">
        <v>1101702.1200000001</v>
      </c>
      <c r="D48" s="12"/>
      <c r="E48" s="12">
        <v>1078297.8799999999</v>
      </c>
      <c r="F48" s="12">
        <v>550000</v>
      </c>
      <c r="G48" s="12">
        <f>D48+E48+F48</f>
        <v>1628297.88</v>
      </c>
      <c r="H48" s="12"/>
      <c r="I48" s="12"/>
      <c r="J48" s="13"/>
      <c r="K48" s="12"/>
      <c r="L48" s="12"/>
      <c r="M48" s="12"/>
      <c r="N48" s="13"/>
      <c r="O48" s="12"/>
      <c r="P48" s="12"/>
      <c r="Q48" s="12"/>
      <c r="R48" s="12"/>
      <c r="S48" s="12"/>
      <c r="T48" s="12"/>
      <c r="U48" s="12"/>
      <c r="V48" s="1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s="14" customFormat="1" ht="24" x14ac:dyDescent="0.25">
      <c r="A49" s="21"/>
      <c r="B49" s="11" t="s">
        <v>85</v>
      </c>
      <c r="C49" s="12">
        <v>1012260.0800000001</v>
      </c>
      <c r="D49" s="12">
        <v>501576.11</v>
      </c>
      <c r="E49" s="12">
        <v>451163.81</v>
      </c>
      <c r="F49" s="12">
        <v>350000</v>
      </c>
      <c r="G49" s="12">
        <f>D49+E49+F49</f>
        <v>1302739.92</v>
      </c>
      <c r="H49" s="12"/>
      <c r="I49" s="12"/>
      <c r="J49" s="13"/>
      <c r="K49" s="12"/>
      <c r="L49" s="12"/>
      <c r="M49" s="12"/>
      <c r="N49" s="13"/>
      <c r="O49" s="12"/>
      <c r="P49" s="12"/>
      <c r="Q49" s="12"/>
      <c r="R49" s="12"/>
      <c r="S49" s="12"/>
      <c r="T49" s="12"/>
      <c r="U49" s="12"/>
      <c r="V49" s="1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s="9" customFormat="1" ht="12.75" x14ac:dyDescent="0.25">
      <c r="A50" s="41" t="s">
        <v>28</v>
      </c>
      <c r="B50" s="42" t="s">
        <v>86</v>
      </c>
      <c r="C50" s="43">
        <f t="shared" ref="C50:F50" si="27">C51+C52</f>
        <v>278799.57</v>
      </c>
      <c r="D50" s="43">
        <f t="shared" si="27"/>
        <v>111970.81</v>
      </c>
      <c r="E50" s="43">
        <f t="shared" si="27"/>
        <v>139229.62</v>
      </c>
      <c r="F50" s="43">
        <f t="shared" si="27"/>
        <v>112000</v>
      </c>
      <c r="G50" s="43">
        <f t="shared" ref="G50:V50" si="28">G51+G52</f>
        <v>363200.43</v>
      </c>
      <c r="H50" s="8">
        <f t="shared" si="28"/>
        <v>0</v>
      </c>
      <c r="I50" s="8">
        <f t="shared" si="28"/>
        <v>0</v>
      </c>
      <c r="J50" s="8">
        <f t="shared" si="28"/>
        <v>0</v>
      </c>
      <c r="K50" s="8">
        <f t="shared" si="28"/>
        <v>0</v>
      </c>
      <c r="L50" s="8">
        <f t="shared" si="28"/>
        <v>0</v>
      </c>
      <c r="M50" s="8">
        <f t="shared" si="28"/>
        <v>0</v>
      </c>
      <c r="N50" s="8">
        <f t="shared" si="28"/>
        <v>0</v>
      </c>
      <c r="O50" s="8">
        <f t="shared" si="28"/>
        <v>0</v>
      </c>
      <c r="P50" s="8">
        <f t="shared" si="28"/>
        <v>0</v>
      </c>
      <c r="Q50" s="8">
        <f t="shared" si="28"/>
        <v>0</v>
      </c>
      <c r="R50" s="8">
        <f t="shared" si="28"/>
        <v>0</v>
      </c>
      <c r="S50" s="8">
        <f t="shared" si="28"/>
        <v>0</v>
      </c>
      <c r="T50" s="8">
        <f t="shared" si="28"/>
        <v>0</v>
      </c>
      <c r="U50" s="8">
        <f t="shared" si="28"/>
        <v>0</v>
      </c>
      <c r="V50" s="8">
        <f t="shared" si="28"/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s="14" customFormat="1" ht="12.75" x14ac:dyDescent="0.25">
      <c r="A51" s="10"/>
      <c r="B51" s="11" t="s">
        <v>48</v>
      </c>
      <c r="C51" s="12">
        <v>111322.22</v>
      </c>
      <c r="D51" s="12">
        <v>111970.81</v>
      </c>
      <c r="E51" s="12">
        <v>56706.97</v>
      </c>
      <c r="F51" s="12">
        <v>56000</v>
      </c>
      <c r="G51" s="12">
        <f>D51+E51+F51</f>
        <v>224677.78</v>
      </c>
      <c r="H51" s="12"/>
      <c r="I51" s="12"/>
      <c r="J51" s="13"/>
      <c r="K51" s="12"/>
      <c r="L51" s="12"/>
      <c r="M51" s="12"/>
      <c r="N51" s="13"/>
      <c r="O51" s="12"/>
      <c r="P51" s="12"/>
      <c r="Q51" s="12"/>
      <c r="R51" s="12"/>
      <c r="S51" s="12"/>
      <c r="T51" s="12"/>
      <c r="U51" s="12"/>
      <c r="V51" s="1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s="14" customFormat="1" ht="12.75" x14ac:dyDescent="0.25">
      <c r="A52" s="10"/>
      <c r="B52" s="11" t="s">
        <v>87</v>
      </c>
      <c r="C52" s="12">
        <v>167477.35</v>
      </c>
      <c r="D52" s="12"/>
      <c r="E52" s="12">
        <v>82522.649999999994</v>
      </c>
      <c r="F52" s="12">
        <v>56000</v>
      </c>
      <c r="G52" s="12">
        <f>D52+E52+F52</f>
        <v>138522.65</v>
      </c>
      <c r="H52" s="12"/>
      <c r="I52" s="12"/>
      <c r="J52" s="13"/>
      <c r="K52" s="12"/>
      <c r="L52" s="12"/>
      <c r="M52" s="12"/>
      <c r="N52" s="13"/>
      <c r="O52" s="12"/>
      <c r="P52" s="12"/>
      <c r="Q52" s="12"/>
      <c r="R52" s="12"/>
      <c r="S52" s="12"/>
      <c r="T52" s="12"/>
      <c r="U52" s="12"/>
      <c r="V52" s="1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s="9" customFormat="1" ht="12.75" x14ac:dyDescent="0.25">
      <c r="A53" s="57"/>
      <c r="B53" s="42" t="s">
        <v>88</v>
      </c>
      <c r="C53" s="43">
        <f t="shared" ref="C53:F53" si="29">C54+C57</f>
        <v>354499.48</v>
      </c>
      <c r="D53" s="43">
        <f t="shared" si="29"/>
        <v>74499.75</v>
      </c>
      <c r="E53" s="43">
        <f t="shared" si="29"/>
        <v>154000.77000000002</v>
      </c>
      <c r="F53" s="43">
        <f t="shared" si="29"/>
        <v>159610</v>
      </c>
      <c r="G53" s="43">
        <f t="shared" ref="G53" si="30">G54+G57</f>
        <v>388110.52</v>
      </c>
      <c r="H53" s="8">
        <f t="shared" ref="H53:V53" si="31">H54+H57</f>
        <v>0</v>
      </c>
      <c r="I53" s="8">
        <f t="shared" si="31"/>
        <v>0</v>
      </c>
      <c r="J53" s="8">
        <f t="shared" si="31"/>
        <v>0</v>
      </c>
      <c r="K53" s="8">
        <f t="shared" si="31"/>
        <v>0</v>
      </c>
      <c r="L53" s="8">
        <f t="shared" si="31"/>
        <v>0</v>
      </c>
      <c r="M53" s="8">
        <f t="shared" si="31"/>
        <v>0</v>
      </c>
      <c r="N53" s="8">
        <f t="shared" si="31"/>
        <v>0</v>
      </c>
      <c r="O53" s="8">
        <f t="shared" si="31"/>
        <v>0</v>
      </c>
      <c r="P53" s="8">
        <f t="shared" si="31"/>
        <v>0</v>
      </c>
      <c r="Q53" s="8">
        <f t="shared" si="31"/>
        <v>0</v>
      </c>
      <c r="R53" s="8">
        <f t="shared" si="31"/>
        <v>0</v>
      </c>
      <c r="S53" s="8">
        <f t="shared" si="31"/>
        <v>0</v>
      </c>
      <c r="T53" s="8">
        <f t="shared" si="31"/>
        <v>0</v>
      </c>
      <c r="U53" s="8">
        <f t="shared" si="31"/>
        <v>0</v>
      </c>
      <c r="V53" s="8">
        <f t="shared" si="31"/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s="14" customFormat="1" ht="12.75" x14ac:dyDescent="0.25">
      <c r="A54" s="41" t="s">
        <v>30</v>
      </c>
      <c r="B54" s="42" t="s">
        <v>89</v>
      </c>
      <c r="C54" s="43">
        <f t="shared" ref="C54:F54" si="32">C55+C56</f>
        <v>52180.659999999996</v>
      </c>
      <c r="D54" s="43">
        <f t="shared" si="32"/>
        <v>55874.879999999997</v>
      </c>
      <c r="E54" s="43">
        <f t="shared" si="32"/>
        <v>21944.460000000006</v>
      </c>
      <c r="F54" s="43">
        <f t="shared" si="32"/>
        <v>9610</v>
      </c>
      <c r="G54" s="43">
        <f t="shared" ref="G54" si="33">G55+G56</f>
        <v>87429.34</v>
      </c>
      <c r="H54" s="40">
        <f t="shared" ref="H54:V54" si="34">H55+H56</f>
        <v>0</v>
      </c>
      <c r="I54" s="40">
        <f t="shared" si="34"/>
        <v>0</v>
      </c>
      <c r="J54" s="40">
        <f t="shared" si="34"/>
        <v>0</v>
      </c>
      <c r="K54" s="40">
        <f t="shared" si="34"/>
        <v>0</v>
      </c>
      <c r="L54" s="40">
        <f t="shared" si="34"/>
        <v>0</v>
      </c>
      <c r="M54" s="40">
        <f t="shared" si="34"/>
        <v>0</v>
      </c>
      <c r="N54" s="40">
        <f t="shared" si="34"/>
        <v>0</v>
      </c>
      <c r="O54" s="40">
        <f t="shared" si="34"/>
        <v>0</v>
      </c>
      <c r="P54" s="40">
        <f t="shared" si="34"/>
        <v>0</v>
      </c>
      <c r="Q54" s="40">
        <f t="shared" si="34"/>
        <v>0</v>
      </c>
      <c r="R54" s="40">
        <f t="shared" si="34"/>
        <v>0</v>
      </c>
      <c r="S54" s="40">
        <f t="shared" si="34"/>
        <v>0</v>
      </c>
      <c r="T54" s="40">
        <f t="shared" si="34"/>
        <v>0</v>
      </c>
      <c r="U54" s="40">
        <f t="shared" si="34"/>
        <v>0</v>
      </c>
      <c r="V54" s="40">
        <f t="shared" si="34"/>
        <v>0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s="14" customFormat="1" ht="24" x14ac:dyDescent="0.25">
      <c r="A55" s="21"/>
      <c r="B55" s="11" t="s">
        <v>90</v>
      </c>
      <c r="C55" s="12">
        <v>42860.59</v>
      </c>
      <c r="D55" s="12">
        <v>55874.879999999997</v>
      </c>
      <c r="E55" s="12">
        <v>1764.5300000000061</v>
      </c>
      <c r="F55" s="12">
        <v>0</v>
      </c>
      <c r="G55" s="12">
        <f>D55+E55+F55</f>
        <v>57639.41</v>
      </c>
      <c r="H55" s="12"/>
      <c r="I55" s="12"/>
      <c r="J55" s="13"/>
      <c r="K55" s="12"/>
      <c r="L55" s="12"/>
      <c r="M55" s="12"/>
      <c r="N55" s="13"/>
      <c r="O55" s="12"/>
      <c r="P55" s="12"/>
      <c r="Q55" s="12"/>
      <c r="R55" s="12"/>
      <c r="S55" s="12"/>
      <c r="T55" s="12"/>
      <c r="U55" s="12"/>
      <c r="V55" s="1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s="14" customFormat="1" ht="24" x14ac:dyDescent="0.25">
      <c r="A56" s="21"/>
      <c r="B56" s="11" t="s">
        <v>91</v>
      </c>
      <c r="C56" s="12">
        <v>9320.07</v>
      </c>
      <c r="D56" s="12"/>
      <c r="E56" s="12">
        <v>20179.93</v>
      </c>
      <c r="F56" s="12">
        <v>9610</v>
      </c>
      <c r="G56" s="12">
        <f>D56+E56+F56</f>
        <v>29789.93</v>
      </c>
      <c r="H56" s="12"/>
      <c r="I56" s="12"/>
      <c r="J56" s="13"/>
      <c r="K56" s="12"/>
      <c r="L56" s="12"/>
      <c r="M56" s="12"/>
      <c r="N56" s="13"/>
      <c r="O56" s="12"/>
      <c r="P56" s="12"/>
      <c r="Q56" s="12"/>
      <c r="R56" s="12"/>
      <c r="S56" s="12"/>
      <c r="T56" s="12"/>
      <c r="U56" s="12"/>
      <c r="V56" s="1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s="14" customFormat="1" ht="24" x14ac:dyDescent="0.25">
      <c r="A57" s="21" t="s">
        <v>34</v>
      </c>
      <c r="B57" s="11" t="s">
        <v>92</v>
      </c>
      <c r="C57" s="12">
        <v>302318.82</v>
      </c>
      <c r="D57" s="12">
        <v>18624.87</v>
      </c>
      <c r="E57" s="12">
        <v>132056.31</v>
      </c>
      <c r="F57" s="12">
        <v>150000</v>
      </c>
      <c r="G57" s="12">
        <f>D57+E57+F57</f>
        <v>300681.18</v>
      </c>
      <c r="H57" s="12"/>
      <c r="I57" s="12"/>
      <c r="J57" s="13"/>
      <c r="K57" s="12"/>
      <c r="L57" s="12"/>
      <c r="M57" s="12"/>
      <c r="N57" s="13"/>
      <c r="O57" s="12"/>
      <c r="P57" s="12"/>
      <c r="Q57" s="12"/>
      <c r="R57" s="12"/>
      <c r="S57" s="12"/>
      <c r="T57" s="12"/>
      <c r="U57" s="12"/>
      <c r="V57" s="1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s="14" customFormat="1" ht="12.75" x14ac:dyDescent="0.25">
      <c r="A58" s="41" t="s">
        <v>36</v>
      </c>
      <c r="B58" s="42" t="s">
        <v>93</v>
      </c>
      <c r="C58" s="43">
        <f t="shared" ref="C58:F58" si="35">C59+C60</f>
        <v>199882.02</v>
      </c>
      <c r="D58" s="43">
        <f t="shared" si="35"/>
        <v>0</v>
      </c>
      <c r="E58" s="43">
        <f t="shared" si="35"/>
        <v>1117.98</v>
      </c>
      <c r="F58" s="43">
        <f t="shared" si="35"/>
        <v>0</v>
      </c>
      <c r="G58" s="43">
        <f t="shared" ref="G58:V58" si="36">G59+G60</f>
        <v>1117.98</v>
      </c>
      <c r="H58" s="43">
        <f t="shared" si="36"/>
        <v>0</v>
      </c>
      <c r="I58" s="43">
        <f t="shared" si="36"/>
        <v>0</v>
      </c>
      <c r="J58" s="43">
        <f t="shared" si="36"/>
        <v>0</v>
      </c>
      <c r="K58" s="43">
        <f t="shared" si="36"/>
        <v>0</v>
      </c>
      <c r="L58" s="43">
        <f t="shared" si="36"/>
        <v>0</v>
      </c>
      <c r="M58" s="43">
        <f t="shared" si="36"/>
        <v>0</v>
      </c>
      <c r="N58" s="43">
        <f t="shared" si="36"/>
        <v>0</v>
      </c>
      <c r="O58" s="43">
        <f t="shared" si="36"/>
        <v>0</v>
      </c>
      <c r="P58" s="43">
        <f t="shared" si="36"/>
        <v>0</v>
      </c>
      <c r="Q58" s="43">
        <f t="shared" si="36"/>
        <v>0</v>
      </c>
      <c r="R58" s="43">
        <f t="shared" si="36"/>
        <v>0</v>
      </c>
      <c r="S58" s="43">
        <f t="shared" si="36"/>
        <v>0</v>
      </c>
      <c r="T58" s="43">
        <f t="shared" si="36"/>
        <v>0</v>
      </c>
      <c r="U58" s="43">
        <f t="shared" si="36"/>
        <v>0</v>
      </c>
      <c r="V58" s="43">
        <f t="shared" si="36"/>
        <v>0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s="14" customFormat="1" ht="12.75" x14ac:dyDescent="0.25">
      <c r="A59" s="21"/>
      <c r="B59" s="11" t="s">
        <v>94</v>
      </c>
      <c r="C59" s="12">
        <v>0</v>
      </c>
      <c r="D59" s="12"/>
      <c r="E59" s="12">
        <v>0</v>
      </c>
      <c r="F59" s="12"/>
      <c r="G59" s="12">
        <f>D59+E59+F59</f>
        <v>0</v>
      </c>
      <c r="H59" s="12"/>
      <c r="I59" s="12"/>
      <c r="J59" s="13"/>
      <c r="K59" s="12"/>
      <c r="L59" s="12"/>
      <c r="M59" s="12"/>
      <c r="N59" s="13"/>
      <c r="O59" s="12"/>
      <c r="P59" s="12"/>
      <c r="Q59" s="12"/>
      <c r="R59" s="12"/>
      <c r="S59" s="12"/>
      <c r="T59" s="12"/>
      <c r="U59" s="12"/>
      <c r="V59" s="1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s="14" customFormat="1" ht="12.75" x14ac:dyDescent="0.25">
      <c r="A60" s="21"/>
      <c r="B60" s="11" t="s">
        <v>95</v>
      </c>
      <c r="C60" s="12">
        <v>199882.02</v>
      </c>
      <c r="D60" s="12"/>
      <c r="E60" s="12">
        <v>1117.98</v>
      </c>
      <c r="F60" s="12"/>
      <c r="G60" s="12">
        <f>D60+E60+F60</f>
        <v>1117.98</v>
      </c>
      <c r="H60" s="12"/>
      <c r="I60" s="12"/>
      <c r="J60" s="13"/>
      <c r="K60" s="12"/>
      <c r="L60" s="12"/>
      <c r="M60" s="12"/>
      <c r="N60" s="13"/>
      <c r="O60" s="12"/>
      <c r="P60" s="12"/>
      <c r="Q60" s="12"/>
      <c r="R60" s="12"/>
      <c r="S60" s="12"/>
      <c r="T60" s="12"/>
      <c r="U60" s="12"/>
      <c r="V60" s="1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s="14" customFormat="1" ht="12.75" x14ac:dyDescent="0.25">
      <c r="A61" s="21" t="s">
        <v>40</v>
      </c>
      <c r="B61" s="11" t="s">
        <v>96</v>
      </c>
      <c r="C61" s="12">
        <v>374289.13</v>
      </c>
      <c r="D61" s="12"/>
      <c r="E61" s="12">
        <v>300710.87</v>
      </c>
      <c r="F61" s="12">
        <v>300000</v>
      </c>
      <c r="G61" s="12">
        <f>D61+E61+F61</f>
        <v>600710.87</v>
      </c>
      <c r="H61" s="12"/>
      <c r="I61" s="12"/>
      <c r="J61" s="13"/>
      <c r="K61" s="12"/>
      <c r="L61" s="12"/>
      <c r="M61" s="12"/>
      <c r="N61" s="13"/>
      <c r="O61" s="12"/>
      <c r="P61" s="12"/>
      <c r="Q61" s="12"/>
      <c r="R61" s="12"/>
      <c r="S61" s="12"/>
      <c r="T61" s="12"/>
      <c r="U61" s="12"/>
      <c r="V61" s="1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s="14" customFormat="1" ht="12.75" x14ac:dyDescent="0.25">
      <c r="A62" s="21" t="s">
        <v>42</v>
      </c>
      <c r="B62" s="11" t="s">
        <v>97</v>
      </c>
      <c r="C62" s="12">
        <v>5869</v>
      </c>
      <c r="D62" s="12">
        <v>2046.37</v>
      </c>
      <c r="E62" s="12">
        <v>8084.63</v>
      </c>
      <c r="F62" s="12">
        <v>0</v>
      </c>
      <c r="G62" s="12">
        <f>D62+E62+F62</f>
        <v>10131</v>
      </c>
      <c r="H62" s="12"/>
      <c r="I62" s="12"/>
      <c r="J62" s="13"/>
      <c r="K62" s="12"/>
      <c r="L62" s="12"/>
      <c r="M62" s="12"/>
      <c r="N62" s="13"/>
      <c r="O62" s="12"/>
      <c r="P62" s="12"/>
      <c r="Q62" s="12"/>
      <c r="R62" s="12"/>
      <c r="S62" s="12"/>
      <c r="T62" s="12"/>
      <c r="U62" s="12"/>
      <c r="V62" s="1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2.75" x14ac:dyDescent="0.25">
      <c r="A63" s="5">
        <v>4</v>
      </c>
      <c r="B63" s="6" t="s">
        <v>98</v>
      </c>
      <c r="C63" s="35">
        <f t="shared" ref="C63:F63" si="37">C64+C68</f>
        <v>16042000</v>
      </c>
      <c r="D63" s="35">
        <f t="shared" si="37"/>
        <v>5040049.2299999995</v>
      </c>
      <c r="E63" s="35">
        <f t="shared" si="37"/>
        <v>5779450.7700000014</v>
      </c>
      <c r="F63" s="35">
        <f t="shared" si="37"/>
        <v>5472940</v>
      </c>
      <c r="G63" s="35">
        <f t="shared" ref="G63" si="38">G64+G68</f>
        <v>16292440</v>
      </c>
      <c r="H63" s="35">
        <f t="shared" ref="H63:V63" si="39">H64+H68</f>
        <v>0</v>
      </c>
      <c r="I63" s="35">
        <f t="shared" si="39"/>
        <v>0</v>
      </c>
      <c r="J63" s="35">
        <f t="shared" si="39"/>
        <v>0</v>
      </c>
      <c r="K63" s="35">
        <f t="shared" si="39"/>
        <v>0</v>
      </c>
      <c r="L63" s="35">
        <f t="shared" si="39"/>
        <v>0</v>
      </c>
      <c r="M63" s="35">
        <f t="shared" si="39"/>
        <v>0</v>
      </c>
      <c r="N63" s="35">
        <f t="shared" si="39"/>
        <v>0</v>
      </c>
      <c r="O63" s="35">
        <f t="shared" si="39"/>
        <v>0</v>
      </c>
      <c r="P63" s="35">
        <f t="shared" si="39"/>
        <v>0</v>
      </c>
      <c r="Q63" s="35">
        <f t="shared" si="39"/>
        <v>0</v>
      </c>
      <c r="R63" s="35">
        <f t="shared" si="39"/>
        <v>0</v>
      </c>
      <c r="S63" s="35">
        <f t="shared" si="39"/>
        <v>0</v>
      </c>
      <c r="T63" s="35">
        <f t="shared" si="39"/>
        <v>0</v>
      </c>
      <c r="U63" s="35">
        <f t="shared" si="39"/>
        <v>0</v>
      </c>
      <c r="V63" s="35">
        <f t="shared" si="39"/>
        <v>0</v>
      </c>
    </row>
    <row r="64" spans="1:62" s="24" customFormat="1" ht="12.75" x14ac:dyDescent="0.25">
      <c r="A64" s="58"/>
      <c r="B64" s="59" t="s">
        <v>99</v>
      </c>
      <c r="C64" s="60">
        <f t="shared" ref="C64:F64" si="40">C65+C66+C67</f>
        <v>16042000</v>
      </c>
      <c r="D64" s="60">
        <f t="shared" si="40"/>
        <v>5040049.2299999995</v>
      </c>
      <c r="E64" s="60">
        <f t="shared" si="40"/>
        <v>5748450.7700000014</v>
      </c>
      <c r="F64" s="60">
        <f t="shared" si="40"/>
        <v>5467500</v>
      </c>
      <c r="G64" s="60">
        <f t="shared" ref="G64" si="41">G65+G66+G67</f>
        <v>16256000</v>
      </c>
      <c r="H64" s="44">
        <f t="shared" ref="H64:V64" si="42">H65+H66+H67</f>
        <v>0</v>
      </c>
      <c r="I64" s="44">
        <f t="shared" si="42"/>
        <v>0</v>
      </c>
      <c r="J64" s="44">
        <f t="shared" si="42"/>
        <v>0</v>
      </c>
      <c r="K64" s="44">
        <f t="shared" si="42"/>
        <v>0</v>
      </c>
      <c r="L64" s="44">
        <f t="shared" si="42"/>
        <v>0</v>
      </c>
      <c r="M64" s="44">
        <f t="shared" si="42"/>
        <v>0</v>
      </c>
      <c r="N64" s="44">
        <f t="shared" si="42"/>
        <v>0</v>
      </c>
      <c r="O64" s="44">
        <f t="shared" si="42"/>
        <v>0</v>
      </c>
      <c r="P64" s="44">
        <f t="shared" si="42"/>
        <v>0</v>
      </c>
      <c r="Q64" s="44">
        <f t="shared" si="42"/>
        <v>0</v>
      </c>
      <c r="R64" s="44">
        <f t="shared" si="42"/>
        <v>0</v>
      </c>
      <c r="S64" s="44">
        <f t="shared" si="42"/>
        <v>0</v>
      </c>
      <c r="T64" s="44">
        <f t="shared" si="42"/>
        <v>0</v>
      </c>
      <c r="U64" s="44">
        <f t="shared" si="42"/>
        <v>0</v>
      </c>
      <c r="V64" s="44">
        <f t="shared" si="42"/>
        <v>0</v>
      </c>
    </row>
    <row r="65" spans="1:62" s="24" customFormat="1" ht="20.25" customHeight="1" x14ac:dyDescent="0.25">
      <c r="A65" s="22"/>
      <c r="B65" s="23" t="s">
        <v>100</v>
      </c>
      <c r="C65" s="18">
        <v>6041441.4900000002</v>
      </c>
      <c r="D65" s="18">
        <v>2054989.9499999993</v>
      </c>
      <c r="E65" s="18">
        <v>1926510.0500000007</v>
      </c>
      <c r="F65" s="18">
        <v>2000500</v>
      </c>
      <c r="G65" s="18">
        <f>D65+E65+F65</f>
        <v>5982000</v>
      </c>
      <c r="H65" s="18"/>
      <c r="I65" s="18"/>
      <c r="J65" s="19"/>
      <c r="K65" s="18"/>
      <c r="L65" s="18"/>
      <c r="M65" s="18"/>
      <c r="N65" s="19"/>
      <c r="O65" s="18"/>
      <c r="P65" s="18"/>
      <c r="Q65" s="18"/>
      <c r="R65" s="18"/>
      <c r="S65" s="18"/>
      <c r="T65" s="18"/>
      <c r="U65" s="18"/>
      <c r="V65" s="18"/>
    </row>
    <row r="66" spans="1:62" s="24" customFormat="1" ht="20.25" customHeight="1" x14ac:dyDescent="0.25">
      <c r="A66" s="22"/>
      <c r="B66" s="23" t="s">
        <v>101</v>
      </c>
      <c r="C66" s="18">
        <v>3137680.2</v>
      </c>
      <c r="D66" s="18">
        <v>942868.61</v>
      </c>
      <c r="E66" s="18">
        <v>1357131.3900000001</v>
      </c>
      <c r="F66" s="18">
        <v>1200000</v>
      </c>
      <c r="G66" s="18">
        <f>D66+E66+F66</f>
        <v>3500000</v>
      </c>
      <c r="H66" s="18"/>
      <c r="I66" s="18"/>
      <c r="J66" s="19"/>
      <c r="K66" s="18"/>
      <c r="L66" s="18"/>
      <c r="M66" s="18"/>
      <c r="N66" s="19"/>
      <c r="O66" s="18"/>
      <c r="P66" s="18"/>
      <c r="Q66" s="18"/>
      <c r="R66" s="18"/>
      <c r="S66" s="18"/>
      <c r="T66" s="18"/>
      <c r="U66" s="18"/>
      <c r="V66" s="18"/>
    </row>
    <row r="67" spans="1:62" s="24" customFormat="1" ht="20.25" customHeight="1" x14ac:dyDescent="0.25">
      <c r="A67" s="22"/>
      <c r="B67" s="23" t="s">
        <v>102</v>
      </c>
      <c r="C67" s="18">
        <v>6862878.3099999996</v>
      </c>
      <c r="D67" s="18">
        <v>2042190.6700000002</v>
      </c>
      <c r="E67" s="18">
        <v>2464809.33</v>
      </c>
      <c r="F67" s="18">
        <v>2267000</v>
      </c>
      <c r="G67" s="18">
        <f>D67+E67+F67</f>
        <v>6774000</v>
      </c>
      <c r="H67" s="18"/>
      <c r="I67" s="18"/>
      <c r="J67" s="19"/>
      <c r="K67" s="18"/>
      <c r="L67" s="18"/>
      <c r="M67" s="18"/>
      <c r="N67" s="19"/>
      <c r="O67" s="18"/>
      <c r="P67" s="18"/>
      <c r="Q67" s="18"/>
      <c r="R67" s="18"/>
      <c r="S67" s="18"/>
      <c r="T67" s="18"/>
      <c r="U67" s="18"/>
      <c r="V67" s="18"/>
    </row>
    <row r="68" spans="1:62" s="9" customFormat="1" ht="20.25" customHeight="1" x14ac:dyDescent="0.25">
      <c r="A68" s="57"/>
      <c r="B68" s="42" t="s">
        <v>103</v>
      </c>
      <c r="C68" s="56">
        <f t="shared" ref="C68:F68" si="43">C69+C70</f>
        <v>0</v>
      </c>
      <c r="D68" s="56">
        <f t="shared" si="43"/>
        <v>0</v>
      </c>
      <c r="E68" s="56">
        <f t="shared" si="43"/>
        <v>31000</v>
      </c>
      <c r="F68" s="56">
        <f t="shared" si="43"/>
        <v>5440</v>
      </c>
      <c r="G68" s="56">
        <f t="shared" ref="G68:V68" si="44">G69+G70</f>
        <v>36440</v>
      </c>
      <c r="H68" s="15">
        <f t="shared" si="44"/>
        <v>0</v>
      </c>
      <c r="I68" s="15">
        <f t="shared" si="44"/>
        <v>0</v>
      </c>
      <c r="J68" s="15">
        <f t="shared" si="44"/>
        <v>0</v>
      </c>
      <c r="K68" s="15">
        <f t="shared" si="44"/>
        <v>0</v>
      </c>
      <c r="L68" s="15">
        <f t="shared" si="44"/>
        <v>0</v>
      </c>
      <c r="M68" s="15">
        <f t="shared" si="44"/>
        <v>0</v>
      </c>
      <c r="N68" s="15">
        <f t="shared" si="44"/>
        <v>0</v>
      </c>
      <c r="O68" s="15">
        <f t="shared" si="44"/>
        <v>0</v>
      </c>
      <c r="P68" s="15">
        <f t="shared" si="44"/>
        <v>0</v>
      </c>
      <c r="Q68" s="15">
        <f t="shared" si="44"/>
        <v>0</v>
      </c>
      <c r="R68" s="15">
        <f t="shared" si="44"/>
        <v>0</v>
      </c>
      <c r="S68" s="15">
        <f t="shared" si="44"/>
        <v>0</v>
      </c>
      <c r="T68" s="15">
        <f t="shared" si="44"/>
        <v>0</v>
      </c>
      <c r="U68" s="15">
        <f t="shared" si="44"/>
        <v>0</v>
      </c>
      <c r="V68" s="15">
        <f t="shared" si="44"/>
        <v>0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s="14" customFormat="1" ht="20.25" customHeight="1" x14ac:dyDescent="0.25">
      <c r="A69" s="21"/>
      <c r="B69" s="11" t="s">
        <v>104</v>
      </c>
      <c r="C69" s="12">
        <v>0</v>
      </c>
      <c r="D69" s="12"/>
      <c r="E69" s="12">
        <v>23500</v>
      </c>
      <c r="F69" s="12">
        <v>3440</v>
      </c>
      <c r="G69" s="12">
        <f>D69+E69+F69</f>
        <v>26940</v>
      </c>
      <c r="H69" s="12"/>
      <c r="I69" s="12"/>
      <c r="J69" s="13"/>
      <c r="K69" s="12"/>
      <c r="L69" s="12"/>
      <c r="M69" s="12"/>
      <c r="N69" s="13"/>
      <c r="O69" s="12"/>
      <c r="P69" s="12"/>
      <c r="Q69" s="12"/>
      <c r="R69" s="12"/>
      <c r="S69" s="12"/>
      <c r="T69" s="12"/>
      <c r="U69" s="12"/>
      <c r="V69" s="1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s="14" customFormat="1" ht="20.25" customHeight="1" x14ac:dyDescent="0.25">
      <c r="A70" s="21"/>
      <c r="B70" s="11" t="s">
        <v>105</v>
      </c>
      <c r="C70" s="12">
        <v>0</v>
      </c>
      <c r="D70" s="12"/>
      <c r="E70" s="12">
        <v>7500</v>
      </c>
      <c r="F70" s="12">
        <v>2000</v>
      </c>
      <c r="G70" s="12">
        <f>D70+E70+F70</f>
        <v>9500</v>
      </c>
      <c r="H70" s="12"/>
      <c r="I70" s="12"/>
      <c r="J70" s="13"/>
      <c r="K70" s="12"/>
      <c r="L70" s="12"/>
      <c r="M70" s="12"/>
      <c r="N70" s="13"/>
      <c r="O70" s="12"/>
      <c r="P70" s="12"/>
      <c r="Q70" s="12"/>
      <c r="R70" s="12"/>
      <c r="S70" s="12"/>
      <c r="T70" s="12"/>
      <c r="U70" s="12"/>
      <c r="V70" s="1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t="20.25" customHeight="1" x14ac:dyDescent="0.25">
      <c r="A71" s="5">
        <v>5</v>
      </c>
      <c r="B71" s="6" t="s">
        <v>106</v>
      </c>
      <c r="C71" s="35">
        <f t="shared" ref="C71:F71" si="45">C72</f>
        <v>0</v>
      </c>
      <c r="D71" s="35">
        <f t="shared" si="45"/>
        <v>0</v>
      </c>
      <c r="E71" s="35">
        <f t="shared" si="45"/>
        <v>16000</v>
      </c>
      <c r="F71" s="35">
        <f t="shared" si="45"/>
        <v>6000</v>
      </c>
      <c r="G71" s="35">
        <f t="shared" ref="G71:V71" si="46">G72</f>
        <v>22000</v>
      </c>
      <c r="H71" s="35">
        <f t="shared" si="46"/>
        <v>0</v>
      </c>
      <c r="I71" s="35">
        <f t="shared" si="46"/>
        <v>0</v>
      </c>
      <c r="J71" s="35">
        <f t="shared" si="46"/>
        <v>0</v>
      </c>
      <c r="K71" s="35">
        <f t="shared" si="46"/>
        <v>0</v>
      </c>
      <c r="L71" s="35">
        <f t="shared" si="46"/>
        <v>0</v>
      </c>
      <c r="M71" s="35">
        <f t="shared" si="46"/>
        <v>0</v>
      </c>
      <c r="N71" s="35">
        <f t="shared" si="46"/>
        <v>0</v>
      </c>
      <c r="O71" s="35">
        <f t="shared" si="46"/>
        <v>0</v>
      </c>
      <c r="P71" s="35">
        <f t="shared" si="46"/>
        <v>0</v>
      </c>
      <c r="Q71" s="35">
        <f t="shared" si="46"/>
        <v>0</v>
      </c>
      <c r="R71" s="35">
        <f t="shared" si="46"/>
        <v>0</v>
      </c>
      <c r="S71" s="35">
        <f t="shared" si="46"/>
        <v>0</v>
      </c>
      <c r="T71" s="35">
        <f t="shared" si="46"/>
        <v>0</v>
      </c>
      <c r="U71" s="35">
        <f t="shared" si="46"/>
        <v>0</v>
      </c>
      <c r="V71" s="35">
        <f t="shared" si="46"/>
        <v>0</v>
      </c>
    </row>
    <row r="72" spans="1:62" s="9" customFormat="1" ht="20.25" customHeight="1" x14ac:dyDescent="0.25">
      <c r="A72" s="57"/>
      <c r="B72" s="42" t="s">
        <v>107</v>
      </c>
      <c r="C72" s="56">
        <f t="shared" ref="C72:F72" si="47">C73+C74+C75</f>
        <v>0</v>
      </c>
      <c r="D72" s="56">
        <f t="shared" si="47"/>
        <v>0</v>
      </c>
      <c r="E72" s="56">
        <f t="shared" si="47"/>
        <v>16000</v>
      </c>
      <c r="F72" s="56">
        <f t="shared" si="47"/>
        <v>6000</v>
      </c>
      <c r="G72" s="56">
        <f t="shared" ref="G72" si="48">G73+G74+G75</f>
        <v>22000</v>
      </c>
      <c r="H72" s="15">
        <f t="shared" ref="H72:V72" si="49">H73+H74+H75</f>
        <v>0</v>
      </c>
      <c r="I72" s="15">
        <f t="shared" si="49"/>
        <v>0</v>
      </c>
      <c r="J72" s="15">
        <f t="shared" si="49"/>
        <v>0</v>
      </c>
      <c r="K72" s="15">
        <f t="shared" si="49"/>
        <v>0</v>
      </c>
      <c r="L72" s="15">
        <f t="shared" si="49"/>
        <v>0</v>
      </c>
      <c r="M72" s="15">
        <f t="shared" si="49"/>
        <v>0</v>
      </c>
      <c r="N72" s="15">
        <f t="shared" si="49"/>
        <v>0</v>
      </c>
      <c r="O72" s="15">
        <f t="shared" si="49"/>
        <v>0</v>
      </c>
      <c r="P72" s="15">
        <f t="shared" si="49"/>
        <v>0</v>
      </c>
      <c r="Q72" s="15">
        <f t="shared" si="49"/>
        <v>0</v>
      </c>
      <c r="R72" s="15">
        <f t="shared" si="49"/>
        <v>0</v>
      </c>
      <c r="S72" s="15">
        <f t="shared" si="49"/>
        <v>0</v>
      </c>
      <c r="T72" s="15">
        <f t="shared" si="49"/>
        <v>0</v>
      </c>
      <c r="U72" s="15">
        <f t="shared" si="49"/>
        <v>0</v>
      </c>
      <c r="V72" s="15">
        <f t="shared" si="49"/>
        <v>0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s="14" customFormat="1" ht="20.25" customHeight="1" x14ac:dyDescent="0.25">
      <c r="A73" s="10"/>
      <c r="B73" s="11" t="s">
        <v>108</v>
      </c>
      <c r="C73" s="12">
        <v>0</v>
      </c>
      <c r="D73" s="12"/>
      <c r="E73" s="12">
        <v>15000</v>
      </c>
      <c r="F73" s="12">
        <v>6000</v>
      </c>
      <c r="G73" s="12">
        <f>D73+E73+F73</f>
        <v>21000</v>
      </c>
      <c r="H73" s="12"/>
      <c r="I73" s="12"/>
      <c r="J73" s="13"/>
      <c r="K73" s="12"/>
      <c r="L73" s="12"/>
      <c r="M73" s="12"/>
      <c r="N73" s="13"/>
      <c r="O73" s="12"/>
      <c r="P73" s="12"/>
      <c r="Q73" s="12"/>
      <c r="R73" s="12"/>
      <c r="S73" s="12"/>
      <c r="T73" s="12"/>
      <c r="U73" s="12"/>
      <c r="V73" s="1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s="14" customFormat="1" ht="20.25" customHeight="1" x14ac:dyDescent="0.25">
      <c r="A74" s="10"/>
      <c r="B74" s="11" t="s">
        <v>109</v>
      </c>
      <c r="C74" s="12">
        <v>0</v>
      </c>
      <c r="D74" s="12"/>
      <c r="E74" s="12">
        <v>1000</v>
      </c>
      <c r="F74" s="12"/>
      <c r="G74" s="12">
        <f>D74+E74+F74</f>
        <v>1000</v>
      </c>
      <c r="H74" s="12"/>
      <c r="I74" s="12"/>
      <c r="J74" s="13"/>
      <c r="K74" s="12"/>
      <c r="L74" s="12"/>
      <c r="M74" s="12"/>
      <c r="N74" s="13"/>
      <c r="O74" s="12"/>
      <c r="P74" s="12"/>
      <c r="Q74" s="12"/>
      <c r="R74" s="12"/>
      <c r="S74" s="12"/>
      <c r="T74" s="12"/>
      <c r="U74" s="12"/>
      <c r="V74" s="1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s="14" customFormat="1" ht="20.25" customHeight="1" x14ac:dyDescent="0.25">
      <c r="A75" s="10"/>
      <c r="B75" s="11" t="s">
        <v>110</v>
      </c>
      <c r="C75" s="12">
        <v>0</v>
      </c>
      <c r="D75" s="12"/>
      <c r="E75" s="12">
        <v>0</v>
      </c>
      <c r="F75" s="12"/>
      <c r="G75" s="12">
        <f>D75+E75+F75</f>
        <v>0</v>
      </c>
      <c r="H75" s="12"/>
      <c r="I75" s="12"/>
      <c r="J75" s="13"/>
      <c r="K75" s="12"/>
      <c r="L75" s="12"/>
      <c r="M75" s="12"/>
      <c r="N75" s="13"/>
      <c r="O75" s="12"/>
      <c r="P75" s="12"/>
      <c r="Q75" s="12"/>
      <c r="R75" s="12"/>
      <c r="S75" s="12"/>
      <c r="T75" s="12"/>
      <c r="U75" s="12"/>
      <c r="V75" s="1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20.25" customHeight="1" x14ac:dyDescent="0.25">
      <c r="A76" s="5">
        <v>6</v>
      </c>
      <c r="B76" s="6" t="s">
        <v>111</v>
      </c>
      <c r="C76" s="35">
        <f t="shared" ref="C76:F76" si="50">C77+C78</f>
        <v>785566.65</v>
      </c>
      <c r="D76" s="35">
        <f t="shared" si="50"/>
        <v>463204.71</v>
      </c>
      <c r="E76" s="35">
        <f t="shared" si="50"/>
        <v>156228.63999999998</v>
      </c>
      <c r="F76" s="35">
        <f t="shared" si="50"/>
        <v>233000</v>
      </c>
      <c r="G76" s="35">
        <f t="shared" ref="G76:V76" si="51">G77+G78</f>
        <v>852433.35</v>
      </c>
      <c r="H76" s="35">
        <f t="shared" si="51"/>
        <v>0</v>
      </c>
      <c r="I76" s="35">
        <f t="shared" si="51"/>
        <v>0</v>
      </c>
      <c r="J76" s="35">
        <f t="shared" si="51"/>
        <v>0</v>
      </c>
      <c r="K76" s="35">
        <f t="shared" si="51"/>
        <v>0</v>
      </c>
      <c r="L76" s="35">
        <f t="shared" si="51"/>
        <v>0</v>
      </c>
      <c r="M76" s="35">
        <f t="shared" si="51"/>
        <v>0</v>
      </c>
      <c r="N76" s="35">
        <f t="shared" si="51"/>
        <v>0</v>
      </c>
      <c r="O76" s="35">
        <f t="shared" si="51"/>
        <v>0</v>
      </c>
      <c r="P76" s="35">
        <f t="shared" si="51"/>
        <v>0</v>
      </c>
      <c r="Q76" s="35">
        <f t="shared" si="51"/>
        <v>0</v>
      </c>
      <c r="R76" s="35">
        <f t="shared" si="51"/>
        <v>0</v>
      </c>
      <c r="S76" s="35">
        <f t="shared" si="51"/>
        <v>0</v>
      </c>
      <c r="T76" s="35">
        <f t="shared" si="51"/>
        <v>0</v>
      </c>
      <c r="U76" s="35">
        <f t="shared" si="51"/>
        <v>0</v>
      </c>
      <c r="V76" s="35">
        <f t="shared" si="51"/>
        <v>0</v>
      </c>
    </row>
    <row r="77" spans="1:62" s="20" customFormat="1" ht="20.25" customHeight="1" x14ac:dyDescent="0.25">
      <c r="A77" s="16"/>
      <c r="B77" s="17" t="s">
        <v>112</v>
      </c>
      <c r="C77" s="18">
        <v>752000</v>
      </c>
      <c r="D77" s="18">
        <v>463204.71</v>
      </c>
      <c r="E77" s="18">
        <v>146795.28999999998</v>
      </c>
      <c r="F77" s="18">
        <v>230000</v>
      </c>
      <c r="G77" s="18">
        <f>D77+E77+F77</f>
        <v>840000</v>
      </c>
      <c r="H77" s="18"/>
      <c r="I77" s="18"/>
      <c r="J77" s="19"/>
      <c r="K77" s="18"/>
      <c r="L77" s="18"/>
      <c r="M77" s="18"/>
      <c r="N77" s="19"/>
      <c r="O77" s="18"/>
      <c r="P77" s="18"/>
      <c r="Q77" s="18"/>
      <c r="R77" s="18"/>
      <c r="S77" s="18"/>
      <c r="T77" s="18"/>
      <c r="U77" s="18"/>
      <c r="V77" s="18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</row>
    <row r="78" spans="1:62" s="27" customFormat="1" ht="20.25" customHeight="1" x14ac:dyDescent="0.25">
      <c r="A78" s="10"/>
      <c r="B78" s="11" t="s">
        <v>113</v>
      </c>
      <c r="C78" s="12">
        <v>33566.65</v>
      </c>
      <c r="D78" s="12"/>
      <c r="E78" s="12">
        <v>9433.35</v>
      </c>
      <c r="F78" s="12">
        <v>3000</v>
      </c>
      <c r="G78" s="12">
        <f>D78+E78+F78</f>
        <v>12433.35</v>
      </c>
      <c r="H78" s="12"/>
      <c r="I78" s="12"/>
      <c r="J78" s="13"/>
      <c r="K78" s="12"/>
      <c r="L78" s="12"/>
      <c r="M78" s="12"/>
      <c r="N78" s="13"/>
      <c r="O78" s="12"/>
      <c r="P78" s="12"/>
      <c r="Q78" s="12"/>
      <c r="R78" s="12"/>
      <c r="S78" s="12"/>
      <c r="T78" s="12"/>
      <c r="U78" s="12"/>
      <c r="V78" s="12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23.25" customHeight="1" x14ac:dyDescent="0.25">
      <c r="A79" s="5">
        <v>7</v>
      </c>
      <c r="B79" s="6" t="s">
        <v>114</v>
      </c>
      <c r="C79" s="35">
        <f t="shared" ref="C79:F79" si="52">C80+C81</f>
        <v>62346557.969999999</v>
      </c>
      <c r="D79" s="35">
        <f t="shared" si="52"/>
        <v>21057486.590000015</v>
      </c>
      <c r="E79" s="35">
        <f t="shared" si="52"/>
        <v>25247955.439999983</v>
      </c>
      <c r="F79" s="35">
        <f t="shared" si="52"/>
        <v>18986610</v>
      </c>
      <c r="G79" s="35">
        <f t="shared" ref="G79:V79" si="53">G80+G81</f>
        <v>65292052.030000001</v>
      </c>
      <c r="H79" s="35">
        <f t="shared" si="53"/>
        <v>0</v>
      </c>
      <c r="I79" s="35">
        <f t="shared" si="53"/>
        <v>0</v>
      </c>
      <c r="J79" s="35">
        <f t="shared" si="53"/>
        <v>0</v>
      </c>
      <c r="K79" s="35">
        <f t="shared" si="53"/>
        <v>0</v>
      </c>
      <c r="L79" s="35">
        <f t="shared" si="53"/>
        <v>0</v>
      </c>
      <c r="M79" s="35">
        <f t="shared" si="53"/>
        <v>0</v>
      </c>
      <c r="N79" s="35">
        <f t="shared" si="53"/>
        <v>0</v>
      </c>
      <c r="O79" s="35">
        <f t="shared" si="53"/>
        <v>0</v>
      </c>
      <c r="P79" s="35">
        <f t="shared" si="53"/>
        <v>0</v>
      </c>
      <c r="Q79" s="35">
        <f t="shared" si="53"/>
        <v>0</v>
      </c>
      <c r="R79" s="35">
        <f t="shared" si="53"/>
        <v>0</v>
      </c>
      <c r="S79" s="35">
        <f t="shared" si="53"/>
        <v>0</v>
      </c>
      <c r="T79" s="35">
        <f t="shared" si="53"/>
        <v>0</v>
      </c>
      <c r="U79" s="35">
        <f t="shared" si="53"/>
        <v>0</v>
      </c>
      <c r="V79" s="35">
        <f t="shared" si="53"/>
        <v>0</v>
      </c>
    </row>
    <row r="80" spans="1:62" s="20" customFormat="1" ht="23.25" customHeight="1" x14ac:dyDescent="0.25">
      <c r="A80" s="16"/>
      <c r="B80" s="17" t="s">
        <v>99</v>
      </c>
      <c r="C80" s="18">
        <v>43652637.340000004</v>
      </c>
      <c r="D80" s="45">
        <v>14671958.000000015</v>
      </c>
      <c r="E80" s="18">
        <v>15099404.659999982</v>
      </c>
      <c r="F80" s="45">
        <v>14000000</v>
      </c>
      <c r="G80" s="18">
        <f>D80+E80+F80</f>
        <v>43771362.659999996</v>
      </c>
      <c r="H80" s="18"/>
      <c r="I80" s="18"/>
      <c r="J80" s="19"/>
      <c r="K80" s="18"/>
      <c r="L80" s="18"/>
      <c r="M80" s="18"/>
      <c r="N80" s="19"/>
      <c r="O80" s="18"/>
      <c r="P80" s="18"/>
      <c r="Q80" s="18"/>
      <c r="R80" s="18"/>
      <c r="S80" s="18"/>
      <c r="T80" s="18"/>
      <c r="U80" s="18"/>
      <c r="V80" s="18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</row>
    <row r="81" spans="1:62" s="9" customFormat="1" ht="12.75" x14ac:dyDescent="0.25">
      <c r="A81" s="57"/>
      <c r="B81" s="42" t="s">
        <v>115</v>
      </c>
      <c r="C81" s="56">
        <f t="shared" ref="C81:F81" si="54">C82+C83+C84+C85</f>
        <v>18693920.629999999</v>
      </c>
      <c r="D81" s="56">
        <f t="shared" si="54"/>
        <v>6385528.5899999999</v>
      </c>
      <c r="E81" s="56">
        <f t="shared" si="54"/>
        <v>10148550.779999999</v>
      </c>
      <c r="F81" s="56">
        <f t="shared" si="54"/>
        <v>4986610</v>
      </c>
      <c r="G81" s="56">
        <f t="shared" ref="G81:V81" si="55">G82+G83+G84+G85</f>
        <v>21520689.370000001</v>
      </c>
      <c r="H81" s="15">
        <f t="shared" si="55"/>
        <v>0</v>
      </c>
      <c r="I81" s="15">
        <f t="shared" si="55"/>
        <v>0</v>
      </c>
      <c r="J81" s="15">
        <f t="shared" si="55"/>
        <v>0</v>
      </c>
      <c r="K81" s="15">
        <f t="shared" si="55"/>
        <v>0</v>
      </c>
      <c r="L81" s="15">
        <f t="shared" si="55"/>
        <v>0</v>
      </c>
      <c r="M81" s="15">
        <f t="shared" si="55"/>
        <v>0</v>
      </c>
      <c r="N81" s="15">
        <f t="shared" si="55"/>
        <v>0</v>
      </c>
      <c r="O81" s="15">
        <f t="shared" si="55"/>
        <v>0</v>
      </c>
      <c r="P81" s="15">
        <f t="shared" si="55"/>
        <v>0</v>
      </c>
      <c r="Q81" s="15">
        <f t="shared" si="55"/>
        <v>0</v>
      </c>
      <c r="R81" s="15">
        <f t="shared" si="55"/>
        <v>0</v>
      </c>
      <c r="S81" s="15">
        <f t="shared" si="55"/>
        <v>0</v>
      </c>
      <c r="T81" s="15">
        <f t="shared" si="55"/>
        <v>0</v>
      </c>
      <c r="U81" s="15">
        <f t="shared" si="55"/>
        <v>0</v>
      </c>
      <c r="V81" s="15">
        <f t="shared" si="55"/>
        <v>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s="14" customFormat="1" ht="12.75" x14ac:dyDescent="0.25">
      <c r="A82" s="10"/>
      <c r="B82" s="11" t="s">
        <v>116</v>
      </c>
      <c r="C82" s="12">
        <v>14695708.35</v>
      </c>
      <c r="D82" s="12">
        <v>5263316.79</v>
      </c>
      <c r="E82" s="12">
        <v>6653974.8600000003</v>
      </c>
      <c r="F82" s="12">
        <v>3500000</v>
      </c>
      <c r="G82" s="12">
        <f>D82+E82+F82</f>
        <v>15417291.65</v>
      </c>
      <c r="H82" s="12"/>
      <c r="I82" s="12"/>
      <c r="J82" s="13"/>
      <c r="K82" s="12"/>
      <c r="L82" s="12"/>
      <c r="M82" s="12"/>
      <c r="N82" s="13"/>
      <c r="O82" s="12"/>
      <c r="P82" s="12"/>
      <c r="Q82" s="12"/>
      <c r="R82" s="12"/>
      <c r="S82" s="12"/>
      <c r="T82" s="12"/>
      <c r="U82" s="12"/>
      <c r="V82" s="1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s="14" customFormat="1" ht="12.75" x14ac:dyDescent="0.25">
      <c r="A83" s="10"/>
      <c r="B83" s="11" t="s">
        <v>117</v>
      </c>
      <c r="C83" s="12">
        <v>2769273.06</v>
      </c>
      <c r="D83" s="12">
        <v>644074.48</v>
      </c>
      <c r="E83" s="12">
        <v>2586652.46</v>
      </c>
      <c r="F83" s="12">
        <v>986610</v>
      </c>
      <c r="G83" s="12">
        <f>D83+E83+F83</f>
        <v>4217336.9399999995</v>
      </c>
      <c r="H83" s="12"/>
      <c r="I83" s="12"/>
      <c r="J83" s="13"/>
      <c r="K83" s="12"/>
      <c r="L83" s="12"/>
      <c r="M83" s="12"/>
      <c r="N83" s="13"/>
      <c r="O83" s="12"/>
      <c r="P83" s="12"/>
      <c r="Q83" s="12"/>
      <c r="R83" s="12"/>
      <c r="S83" s="12"/>
      <c r="T83" s="12"/>
      <c r="U83" s="12"/>
      <c r="V83" s="1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s="14" customFormat="1" ht="12.75" x14ac:dyDescent="0.25">
      <c r="A84" s="10"/>
      <c r="B84" s="11" t="s">
        <v>118</v>
      </c>
      <c r="C84" s="12">
        <v>417992.62999999995</v>
      </c>
      <c r="D84" s="12">
        <v>259444.28</v>
      </c>
      <c r="E84" s="12">
        <v>622563.09000000008</v>
      </c>
      <c r="F84" s="12">
        <v>250000</v>
      </c>
      <c r="G84" s="12">
        <f>D84+E84+F84</f>
        <v>1132007.3700000001</v>
      </c>
      <c r="H84" s="12"/>
      <c r="I84" s="12"/>
      <c r="J84" s="13"/>
      <c r="K84" s="12"/>
      <c r="L84" s="12"/>
      <c r="M84" s="12"/>
      <c r="N84" s="13"/>
      <c r="O84" s="12"/>
      <c r="P84" s="12"/>
      <c r="Q84" s="12"/>
      <c r="R84" s="12"/>
      <c r="S84" s="12"/>
      <c r="T84" s="12"/>
      <c r="U84" s="12"/>
      <c r="V84" s="1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s="14" customFormat="1" ht="12.75" x14ac:dyDescent="0.25">
      <c r="A85" s="10"/>
      <c r="B85" s="11" t="s">
        <v>119</v>
      </c>
      <c r="C85" s="12">
        <v>810946.59000000008</v>
      </c>
      <c r="D85" s="12">
        <v>218693.04</v>
      </c>
      <c r="E85" s="12">
        <v>285360.37</v>
      </c>
      <c r="F85" s="12">
        <v>250000</v>
      </c>
      <c r="G85" s="12">
        <f>D85+E85+F85</f>
        <v>754053.41</v>
      </c>
      <c r="H85" s="12"/>
      <c r="I85" s="12"/>
      <c r="J85" s="13"/>
      <c r="K85" s="12"/>
      <c r="L85" s="12"/>
      <c r="M85" s="12"/>
      <c r="N85" s="13"/>
      <c r="O85" s="12"/>
      <c r="P85" s="12"/>
      <c r="Q85" s="12"/>
      <c r="R85" s="12"/>
      <c r="S85" s="12"/>
      <c r="T85" s="12"/>
      <c r="U85" s="12"/>
      <c r="V85" s="1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2.75" x14ac:dyDescent="0.25">
      <c r="A86" s="5">
        <v>8</v>
      </c>
      <c r="B86" s="6" t="s">
        <v>120</v>
      </c>
      <c r="C86" s="7">
        <f t="shared" ref="C86:F86" si="56">C87+C88+C92+C94+C93+C95+C96</f>
        <v>22196331.940000005</v>
      </c>
      <c r="D86" s="7">
        <f t="shared" si="56"/>
        <v>5052920.7199999988</v>
      </c>
      <c r="E86" s="7">
        <f t="shared" si="56"/>
        <v>20472752.339999996</v>
      </c>
      <c r="F86" s="7">
        <f t="shared" si="56"/>
        <v>10692995</v>
      </c>
      <c r="G86" s="7">
        <f t="shared" ref="G86:V86" si="57">G87+G88+G92+G94+G93+G95+G96</f>
        <v>36218668.059999995</v>
      </c>
      <c r="H86" s="7">
        <f t="shared" si="57"/>
        <v>0</v>
      </c>
      <c r="I86" s="7">
        <f t="shared" si="57"/>
        <v>0</v>
      </c>
      <c r="J86" s="7">
        <f t="shared" si="57"/>
        <v>0</v>
      </c>
      <c r="K86" s="7">
        <f t="shared" si="57"/>
        <v>0</v>
      </c>
      <c r="L86" s="7">
        <f t="shared" si="57"/>
        <v>0</v>
      </c>
      <c r="M86" s="7">
        <f t="shared" si="57"/>
        <v>0</v>
      </c>
      <c r="N86" s="7">
        <f t="shared" si="57"/>
        <v>0</v>
      </c>
      <c r="O86" s="7">
        <f t="shared" si="57"/>
        <v>0</v>
      </c>
      <c r="P86" s="7">
        <f t="shared" si="57"/>
        <v>0</v>
      </c>
      <c r="Q86" s="7">
        <f t="shared" si="57"/>
        <v>0</v>
      </c>
      <c r="R86" s="7">
        <f t="shared" si="57"/>
        <v>0</v>
      </c>
      <c r="S86" s="7">
        <f t="shared" si="57"/>
        <v>0</v>
      </c>
      <c r="T86" s="7">
        <f t="shared" si="57"/>
        <v>0</v>
      </c>
      <c r="U86" s="7">
        <f t="shared" si="57"/>
        <v>0</v>
      </c>
      <c r="V86" s="7">
        <f t="shared" si="57"/>
        <v>0</v>
      </c>
    </row>
    <row r="87" spans="1:62" s="20" customFormat="1" ht="12.75" x14ac:dyDescent="0.25">
      <c r="A87" s="16"/>
      <c r="B87" s="17" t="s">
        <v>121</v>
      </c>
      <c r="C87" s="18">
        <v>6984284.6300000008</v>
      </c>
      <c r="D87" s="18">
        <v>1577373.0499999998</v>
      </c>
      <c r="E87" s="18">
        <v>8988342.3200000003</v>
      </c>
      <c r="F87" s="18">
        <v>1450000</v>
      </c>
      <c r="G87" s="18">
        <f>D87+E87+F87</f>
        <v>12015715.370000001</v>
      </c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</row>
    <row r="88" spans="1:62" s="9" customFormat="1" ht="12.75" x14ac:dyDescent="0.25">
      <c r="A88" s="57"/>
      <c r="B88" s="42" t="s">
        <v>122</v>
      </c>
      <c r="C88" s="43">
        <f t="shared" ref="C88:F88" si="58">C89+C90+C91</f>
        <v>12499382.390000001</v>
      </c>
      <c r="D88" s="43">
        <f t="shared" si="58"/>
        <v>2801310.8</v>
      </c>
      <c r="E88" s="43">
        <f t="shared" si="58"/>
        <v>9209306.8099999987</v>
      </c>
      <c r="F88" s="43">
        <f t="shared" si="58"/>
        <v>7800000</v>
      </c>
      <c r="G88" s="43">
        <f t="shared" ref="G88:V88" si="59">G89+G90+G91</f>
        <v>19810617.609999999</v>
      </c>
      <c r="H88" s="8">
        <f t="shared" si="59"/>
        <v>0</v>
      </c>
      <c r="I88" s="8">
        <f t="shared" si="59"/>
        <v>0</v>
      </c>
      <c r="J88" s="8">
        <f t="shared" si="59"/>
        <v>0</v>
      </c>
      <c r="K88" s="8">
        <f t="shared" si="59"/>
        <v>0</v>
      </c>
      <c r="L88" s="8">
        <f t="shared" si="59"/>
        <v>0</v>
      </c>
      <c r="M88" s="8">
        <f t="shared" si="59"/>
        <v>0</v>
      </c>
      <c r="N88" s="8">
        <f t="shared" si="59"/>
        <v>0</v>
      </c>
      <c r="O88" s="8">
        <f t="shared" si="59"/>
        <v>0</v>
      </c>
      <c r="P88" s="8">
        <f t="shared" si="59"/>
        <v>0</v>
      </c>
      <c r="Q88" s="8">
        <f t="shared" si="59"/>
        <v>0</v>
      </c>
      <c r="R88" s="8">
        <f t="shared" si="59"/>
        <v>0</v>
      </c>
      <c r="S88" s="8">
        <f t="shared" si="59"/>
        <v>0</v>
      </c>
      <c r="T88" s="8">
        <f t="shared" si="59"/>
        <v>0</v>
      </c>
      <c r="U88" s="8">
        <f t="shared" si="59"/>
        <v>0</v>
      </c>
      <c r="V88" s="8">
        <f t="shared" si="59"/>
        <v>0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s="14" customFormat="1" ht="12.75" x14ac:dyDescent="0.25">
      <c r="A89" s="10"/>
      <c r="B89" s="11" t="s">
        <v>116</v>
      </c>
      <c r="C89" s="12">
        <v>10500339.969999999</v>
      </c>
      <c r="D89" s="12">
        <v>2239532.34</v>
      </c>
      <c r="E89" s="12">
        <v>6518127.6899999995</v>
      </c>
      <c r="F89" s="12">
        <v>6500000</v>
      </c>
      <c r="G89" s="12">
        <f t="shared" ref="G89:G96" si="60">D89+E89+F89</f>
        <v>15257660.029999999</v>
      </c>
      <c r="H89" s="12"/>
      <c r="I89" s="12"/>
      <c r="J89" s="13"/>
      <c r="K89" s="12"/>
      <c r="L89" s="12"/>
      <c r="M89" s="12"/>
      <c r="N89" s="13"/>
      <c r="O89" s="12"/>
      <c r="P89" s="12"/>
      <c r="Q89" s="12"/>
      <c r="R89" s="12"/>
      <c r="S89" s="12"/>
      <c r="T89" s="12"/>
      <c r="U89" s="12"/>
      <c r="V89" s="1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s="14" customFormat="1" ht="12.75" x14ac:dyDescent="0.25">
      <c r="A90" s="10"/>
      <c r="B90" s="11" t="s">
        <v>117</v>
      </c>
      <c r="C90" s="12">
        <v>1047983.0400000002</v>
      </c>
      <c r="D90" s="12">
        <v>304096.57</v>
      </c>
      <c r="E90" s="12">
        <v>2347920.3899999997</v>
      </c>
      <c r="F90" s="12">
        <v>1000000</v>
      </c>
      <c r="G90" s="12">
        <f t="shared" si="60"/>
        <v>3652016.9599999995</v>
      </c>
      <c r="H90" s="12"/>
      <c r="I90" s="12"/>
      <c r="J90" s="13"/>
      <c r="K90" s="12"/>
      <c r="L90" s="12"/>
      <c r="M90" s="12"/>
      <c r="N90" s="13"/>
      <c r="O90" s="12"/>
      <c r="P90" s="12"/>
      <c r="Q90" s="12"/>
      <c r="R90" s="12"/>
      <c r="S90" s="12"/>
      <c r="T90" s="12"/>
      <c r="U90" s="12"/>
      <c r="V90" s="1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s="14" customFormat="1" ht="12.75" x14ac:dyDescent="0.25">
      <c r="A91" s="10"/>
      <c r="B91" s="11" t="s">
        <v>119</v>
      </c>
      <c r="C91" s="12">
        <v>951059.38</v>
      </c>
      <c r="D91" s="12">
        <v>257681.89</v>
      </c>
      <c r="E91" s="12">
        <v>343258.73</v>
      </c>
      <c r="F91" s="12">
        <v>300000</v>
      </c>
      <c r="G91" s="12">
        <f t="shared" si="60"/>
        <v>900940.62</v>
      </c>
      <c r="H91" s="12"/>
      <c r="I91" s="12"/>
      <c r="J91" s="13"/>
      <c r="K91" s="12"/>
      <c r="L91" s="12"/>
      <c r="M91" s="12"/>
      <c r="N91" s="13"/>
      <c r="O91" s="12"/>
      <c r="P91" s="12"/>
      <c r="Q91" s="12"/>
      <c r="R91" s="12"/>
      <c r="S91" s="12"/>
      <c r="T91" s="12"/>
      <c r="U91" s="12"/>
      <c r="V91" s="1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s="14" customFormat="1" ht="24" x14ac:dyDescent="0.25">
      <c r="A92" s="10"/>
      <c r="B92" s="11" t="s">
        <v>123</v>
      </c>
      <c r="C92" s="12">
        <v>65837.440000000002</v>
      </c>
      <c r="D92" s="12"/>
      <c r="E92" s="12">
        <v>1162.5599999999977</v>
      </c>
      <c r="F92" s="12">
        <v>0</v>
      </c>
      <c r="G92" s="12">
        <f t="shared" si="60"/>
        <v>1162.5599999999977</v>
      </c>
      <c r="H92" s="12"/>
      <c r="I92" s="12"/>
      <c r="J92" s="13"/>
      <c r="K92" s="12"/>
      <c r="L92" s="12"/>
      <c r="M92" s="12"/>
      <c r="N92" s="13"/>
      <c r="O92" s="12"/>
      <c r="P92" s="12"/>
      <c r="Q92" s="12"/>
      <c r="R92" s="12"/>
      <c r="S92" s="12"/>
      <c r="T92" s="12"/>
      <c r="U92" s="12"/>
      <c r="V92" s="1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s="14" customFormat="1" ht="24" x14ac:dyDescent="0.25">
      <c r="A93" s="10"/>
      <c r="B93" s="11" t="s">
        <v>124</v>
      </c>
      <c r="C93" s="12">
        <v>0</v>
      </c>
      <c r="D93" s="12"/>
      <c r="E93" s="12">
        <v>0</v>
      </c>
      <c r="F93" s="12">
        <v>0</v>
      </c>
      <c r="G93" s="12">
        <f t="shared" si="60"/>
        <v>0</v>
      </c>
      <c r="H93" s="12"/>
      <c r="I93" s="12"/>
      <c r="J93" s="13"/>
      <c r="K93" s="12"/>
      <c r="L93" s="12"/>
      <c r="M93" s="12"/>
      <c r="N93" s="13"/>
      <c r="O93" s="12"/>
      <c r="P93" s="12"/>
      <c r="Q93" s="12"/>
      <c r="R93" s="12"/>
      <c r="S93" s="12"/>
      <c r="T93" s="12"/>
      <c r="U93" s="12"/>
      <c r="V93" s="1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s="14" customFormat="1" ht="24" x14ac:dyDescent="0.25">
      <c r="A94" s="10"/>
      <c r="B94" s="11" t="s">
        <v>125</v>
      </c>
      <c r="C94" s="12">
        <v>1433006.13</v>
      </c>
      <c r="D94" s="12"/>
      <c r="E94" s="12">
        <v>1604658.87</v>
      </c>
      <c r="F94" s="12">
        <v>771335</v>
      </c>
      <c r="G94" s="12">
        <f t="shared" si="60"/>
        <v>2375993.87</v>
      </c>
      <c r="H94" s="12"/>
      <c r="I94" s="12"/>
      <c r="J94" s="13"/>
      <c r="K94" s="12"/>
      <c r="L94" s="12"/>
      <c r="M94" s="12"/>
      <c r="N94" s="13"/>
      <c r="O94" s="12"/>
      <c r="P94" s="12"/>
      <c r="Q94" s="12"/>
      <c r="R94" s="12"/>
      <c r="S94" s="12"/>
      <c r="T94" s="12"/>
      <c r="U94" s="12"/>
      <c r="V94" s="1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s="20" customFormat="1" ht="12.75" x14ac:dyDescent="0.25">
      <c r="A95" s="16"/>
      <c r="B95" s="17" t="s">
        <v>126</v>
      </c>
      <c r="C95" s="18">
        <v>19000</v>
      </c>
      <c r="D95" s="18">
        <v>7459.0999999999985</v>
      </c>
      <c r="E95" s="18">
        <v>2540.9000000000015</v>
      </c>
      <c r="F95" s="18">
        <v>5000</v>
      </c>
      <c r="G95" s="18">
        <f t="shared" si="60"/>
        <v>15000</v>
      </c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</row>
    <row r="96" spans="1:62" s="14" customFormat="1" ht="12.75" x14ac:dyDescent="0.25">
      <c r="A96" s="10"/>
      <c r="B96" s="11" t="s">
        <v>127</v>
      </c>
      <c r="C96" s="12">
        <v>1194821.3499999999</v>
      </c>
      <c r="D96" s="12">
        <v>666777.77</v>
      </c>
      <c r="E96" s="12">
        <v>666740.88</v>
      </c>
      <c r="F96" s="12">
        <v>666660</v>
      </c>
      <c r="G96" s="12">
        <f t="shared" si="60"/>
        <v>2000178.65</v>
      </c>
      <c r="H96" s="12"/>
      <c r="I96" s="12"/>
      <c r="J96" s="13"/>
      <c r="K96" s="12"/>
      <c r="L96" s="12"/>
      <c r="M96" s="12"/>
      <c r="N96" s="13"/>
      <c r="O96" s="12"/>
      <c r="P96" s="12"/>
      <c r="Q96" s="12"/>
      <c r="R96" s="12"/>
      <c r="S96" s="12"/>
      <c r="T96" s="12"/>
      <c r="U96" s="12"/>
      <c r="V96" s="1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22" ht="13.5" thickBot="1" x14ac:dyDescent="0.3">
      <c r="A97" s="46"/>
      <c r="B97" s="47" t="s">
        <v>128</v>
      </c>
      <c r="C97" s="48">
        <f t="shared" ref="C97:F97" si="61">C86+C71+C44+C42+C4+C76+C63+C79</f>
        <v>114491528</v>
      </c>
      <c r="D97" s="48">
        <f t="shared" si="61"/>
        <v>35169343.530000016</v>
      </c>
      <c r="E97" s="48">
        <f t="shared" si="61"/>
        <v>60949633.469999984</v>
      </c>
      <c r="F97" s="48">
        <f t="shared" si="61"/>
        <v>39796155</v>
      </c>
      <c r="G97" s="48">
        <f t="shared" ref="G97:V97" si="62">G86+G71+G44+G42+G4+G76+G63+G79</f>
        <v>135915132</v>
      </c>
      <c r="H97" s="48">
        <f t="shared" si="62"/>
        <v>0</v>
      </c>
      <c r="I97" s="48">
        <f t="shared" si="62"/>
        <v>0</v>
      </c>
      <c r="J97" s="48">
        <f t="shared" si="62"/>
        <v>0</v>
      </c>
      <c r="K97" s="48">
        <f t="shared" si="62"/>
        <v>0</v>
      </c>
      <c r="L97" s="48">
        <f t="shared" si="62"/>
        <v>0</v>
      </c>
      <c r="M97" s="48">
        <f t="shared" si="62"/>
        <v>0</v>
      </c>
      <c r="N97" s="48">
        <f t="shared" si="62"/>
        <v>0</v>
      </c>
      <c r="O97" s="48">
        <f t="shared" si="62"/>
        <v>0</v>
      </c>
      <c r="P97" s="48">
        <f t="shared" si="62"/>
        <v>0</v>
      </c>
      <c r="Q97" s="48">
        <f t="shared" si="62"/>
        <v>0</v>
      </c>
      <c r="R97" s="48">
        <f t="shared" si="62"/>
        <v>0</v>
      </c>
      <c r="S97" s="48">
        <f t="shared" si="62"/>
        <v>0</v>
      </c>
      <c r="T97" s="48">
        <f t="shared" si="62"/>
        <v>0</v>
      </c>
      <c r="U97" s="48">
        <f t="shared" si="62"/>
        <v>0</v>
      </c>
      <c r="V97" s="48">
        <f t="shared" si="62"/>
        <v>0</v>
      </c>
    </row>
    <row r="98" spans="1:22" x14ac:dyDescent="0.25">
      <c r="A98" s="49"/>
      <c r="C98" s="61"/>
      <c r="D98" s="61"/>
      <c r="E98" s="61"/>
      <c r="F98" s="61"/>
      <c r="G98" s="61"/>
    </row>
    <row r="99" spans="1:22" x14ac:dyDescent="0.25">
      <c r="A99" s="49"/>
      <c r="C99" s="61"/>
      <c r="D99" s="61"/>
      <c r="E99" s="62"/>
      <c r="F99" s="61"/>
      <c r="G99" s="61"/>
    </row>
    <row r="100" spans="1:22" x14ac:dyDescent="0.25">
      <c r="A100" s="49"/>
      <c r="C100" s="61"/>
      <c r="D100" s="61"/>
      <c r="E100" s="61"/>
      <c r="F100" s="61"/>
      <c r="G100" s="63"/>
      <c r="H100" s="52"/>
    </row>
    <row r="101" spans="1:22" x14ac:dyDescent="0.25">
      <c r="A101" s="49"/>
      <c r="C101" s="61"/>
      <c r="D101" s="61"/>
      <c r="E101" s="61"/>
      <c r="F101" s="61"/>
      <c r="G101" s="61"/>
    </row>
    <row r="102" spans="1:22" x14ac:dyDescent="0.25">
      <c r="A102" s="49"/>
      <c r="C102" s="61"/>
      <c r="D102" s="61"/>
      <c r="E102" s="61"/>
      <c r="F102" s="61"/>
      <c r="G102" s="61"/>
    </row>
    <row r="103" spans="1:22" x14ac:dyDescent="0.25">
      <c r="A103" s="49"/>
      <c r="C103" s="61"/>
      <c r="D103" s="61"/>
      <c r="E103" s="61"/>
      <c r="F103" s="61"/>
      <c r="G103" s="61"/>
    </row>
    <row r="104" spans="1:22" x14ac:dyDescent="0.25">
      <c r="A104" s="49"/>
      <c r="C104" s="61"/>
      <c r="D104" s="61"/>
      <c r="E104" s="61"/>
      <c r="F104" s="61"/>
      <c r="G104" s="61"/>
    </row>
    <row r="105" spans="1:22" x14ac:dyDescent="0.25">
      <c r="A105" s="49"/>
      <c r="C105" s="61"/>
      <c r="D105" s="61"/>
      <c r="E105" s="61"/>
      <c r="F105" s="61"/>
      <c r="G105" s="61"/>
    </row>
    <row r="106" spans="1:22" x14ac:dyDescent="0.25">
      <c r="A106" s="49"/>
      <c r="C106" s="61"/>
      <c r="D106" s="61"/>
      <c r="E106" s="61"/>
      <c r="F106" s="61"/>
      <c r="G106" s="61"/>
    </row>
    <row r="107" spans="1:22" x14ac:dyDescent="0.25">
      <c r="A107" s="49"/>
      <c r="C107" s="61"/>
      <c r="D107" s="61"/>
      <c r="E107" s="61"/>
      <c r="F107" s="61"/>
      <c r="G107" s="61"/>
    </row>
    <row r="108" spans="1:22" x14ac:dyDescent="0.25">
      <c r="A108" s="49"/>
      <c r="C108" s="61"/>
      <c r="D108" s="61"/>
      <c r="E108" s="61"/>
      <c r="F108" s="61"/>
      <c r="G108" s="61"/>
    </row>
    <row r="109" spans="1:22" x14ac:dyDescent="0.25">
      <c r="A109" s="49"/>
      <c r="C109" s="61"/>
      <c r="D109" s="61"/>
      <c r="E109" s="61"/>
      <c r="F109" s="61"/>
      <c r="G109" s="61"/>
    </row>
    <row r="110" spans="1:22" x14ac:dyDescent="0.25">
      <c r="A110" s="49"/>
      <c r="C110" s="61"/>
      <c r="D110" s="61"/>
      <c r="E110" s="61"/>
      <c r="F110" s="61"/>
      <c r="G110" s="61"/>
    </row>
    <row r="111" spans="1:22" x14ac:dyDescent="0.25">
      <c r="A111" s="49"/>
      <c r="C111" s="61"/>
      <c r="D111" s="61"/>
      <c r="E111" s="61"/>
      <c r="F111" s="61"/>
      <c r="G111" s="61"/>
    </row>
    <row r="112" spans="1:22" x14ac:dyDescent="0.25">
      <c r="A112" s="49"/>
      <c r="C112" s="61"/>
      <c r="D112" s="61"/>
      <c r="E112" s="61"/>
      <c r="F112" s="61"/>
      <c r="G112" s="61"/>
    </row>
    <row r="113" spans="1:7" x14ac:dyDescent="0.25">
      <c r="A113" s="49"/>
      <c r="C113" s="61"/>
      <c r="D113" s="61"/>
      <c r="E113" s="61"/>
      <c r="F113" s="61"/>
      <c r="G113" s="61"/>
    </row>
    <row r="114" spans="1:7" x14ac:dyDescent="0.25">
      <c r="A114" s="49"/>
      <c r="C114" s="61"/>
      <c r="D114" s="61"/>
      <c r="E114" s="61"/>
      <c r="F114" s="61"/>
      <c r="G114" s="61"/>
    </row>
    <row r="115" spans="1:7" x14ac:dyDescent="0.25">
      <c r="A115" s="49"/>
      <c r="C115" s="61"/>
      <c r="D115" s="61"/>
      <c r="E115" s="61"/>
      <c r="F115" s="61"/>
      <c r="G115" s="61"/>
    </row>
    <row r="116" spans="1:7" x14ac:dyDescent="0.25">
      <c r="A116" s="49"/>
      <c r="C116" s="61"/>
      <c r="D116" s="61"/>
      <c r="E116" s="61"/>
      <c r="F116" s="61"/>
      <c r="G116" s="61"/>
    </row>
    <row r="117" spans="1:7" x14ac:dyDescent="0.25">
      <c r="A117" s="49"/>
      <c r="C117" s="61"/>
      <c r="D117" s="61"/>
      <c r="E117" s="61"/>
      <c r="F117" s="61"/>
      <c r="G117" s="61"/>
    </row>
    <row r="118" spans="1:7" x14ac:dyDescent="0.25">
      <c r="A118" s="49"/>
      <c r="C118" s="61"/>
      <c r="D118" s="61"/>
      <c r="E118" s="61"/>
      <c r="F118" s="61"/>
      <c r="G118" s="61"/>
    </row>
    <row r="119" spans="1:7" x14ac:dyDescent="0.25">
      <c r="A119" s="49"/>
      <c r="C119" s="61"/>
      <c r="D119" s="61"/>
      <c r="E119" s="61"/>
      <c r="F119" s="61"/>
      <c r="G119" s="61"/>
    </row>
    <row r="120" spans="1:7" x14ac:dyDescent="0.25">
      <c r="A120" s="49"/>
      <c r="C120" s="61"/>
      <c r="D120" s="61"/>
      <c r="E120" s="61"/>
      <c r="F120" s="61"/>
      <c r="G120" s="61"/>
    </row>
    <row r="121" spans="1:7" x14ac:dyDescent="0.25">
      <c r="A121" s="49"/>
      <c r="C121" s="61"/>
      <c r="D121" s="61"/>
      <c r="E121" s="61"/>
      <c r="F121" s="61"/>
      <c r="G121" s="61"/>
    </row>
    <row r="122" spans="1:7" x14ac:dyDescent="0.25">
      <c r="A122" s="49"/>
      <c r="C122" s="61"/>
      <c r="D122" s="61"/>
      <c r="E122" s="61"/>
      <c r="F122" s="61"/>
      <c r="G122" s="61"/>
    </row>
    <row r="123" spans="1:7" x14ac:dyDescent="0.25">
      <c r="A123" s="49"/>
      <c r="C123" s="61"/>
      <c r="D123" s="61"/>
      <c r="E123" s="61"/>
      <c r="F123" s="61"/>
      <c r="G123" s="61"/>
    </row>
    <row r="124" spans="1:7" x14ac:dyDescent="0.25">
      <c r="A124" s="49"/>
      <c r="C124" s="61"/>
      <c r="D124" s="61"/>
      <c r="E124" s="61"/>
      <c r="F124" s="61"/>
      <c r="G124" s="61"/>
    </row>
    <row r="125" spans="1:7" x14ac:dyDescent="0.25">
      <c r="A125" s="49"/>
      <c r="C125" s="61"/>
      <c r="D125" s="61"/>
      <c r="E125" s="61"/>
      <c r="F125" s="61"/>
      <c r="G125" s="61"/>
    </row>
    <row r="126" spans="1:7" x14ac:dyDescent="0.25">
      <c r="A126" s="49"/>
      <c r="C126" s="61"/>
      <c r="D126" s="61"/>
      <c r="E126" s="61"/>
      <c r="F126" s="61"/>
      <c r="G126" s="61"/>
    </row>
    <row r="127" spans="1:7" x14ac:dyDescent="0.25">
      <c r="A127" s="49"/>
      <c r="C127" s="61"/>
      <c r="D127" s="61"/>
      <c r="E127" s="61"/>
      <c r="F127" s="61"/>
      <c r="G127" s="61"/>
    </row>
    <row r="128" spans="1:7" x14ac:dyDescent="0.25">
      <c r="A128" s="49"/>
      <c r="C128" s="61"/>
      <c r="D128" s="61"/>
      <c r="E128" s="61"/>
      <c r="F128" s="61"/>
      <c r="G128" s="61"/>
    </row>
    <row r="129" spans="1:7" x14ac:dyDescent="0.25">
      <c r="A129" s="49"/>
      <c r="C129" s="61"/>
      <c r="D129" s="61"/>
      <c r="E129" s="61"/>
      <c r="F129" s="61"/>
      <c r="G129" s="61"/>
    </row>
    <row r="130" spans="1:7" x14ac:dyDescent="0.25">
      <c r="A130" s="49"/>
      <c r="C130" s="61"/>
      <c r="D130" s="61"/>
      <c r="E130" s="61"/>
      <c r="F130" s="61"/>
      <c r="G130" s="61"/>
    </row>
    <row r="131" spans="1:7" x14ac:dyDescent="0.25">
      <c r="A131" s="49"/>
      <c r="C131" s="61"/>
      <c r="D131" s="61"/>
      <c r="E131" s="61"/>
      <c r="F131" s="61"/>
      <c r="G131" s="61"/>
    </row>
    <row r="132" spans="1:7" x14ac:dyDescent="0.25">
      <c r="A132" s="49"/>
      <c r="C132" s="61"/>
      <c r="D132" s="61"/>
      <c r="E132" s="61"/>
      <c r="F132" s="61"/>
      <c r="G132" s="61"/>
    </row>
    <row r="133" spans="1:7" x14ac:dyDescent="0.25">
      <c r="A133" s="49"/>
      <c r="C133" s="61"/>
      <c r="D133" s="61"/>
      <c r="E133" s="61"/>
      <c r="F133" s="61"/>
      <c r="G133" s="61"/>
    </row>
    <row r="134" spans="1:7" x14ac:dyDescent="0.25">
      <c r="A134" s="49"/>
      <c r="C134" s="61"/>
      <c r="D134" s="61"/>
      <c r="E134" s="61"/>
      <c r="F134" s="61"/>
      <c r="G134" s="61"/>
    </row>
    <row r="135" spans="1:7" x14ac:dyDescent="0.25">
      <c r="A135" s="49"/>
      <c r="C135" s="61"/>
      <c r="D135" s="61"/>
      <c r="E135" s="61"/>
      <c r="F135" s="61"/>
      <c r="G135" s="61"/>
    </row>
    <row r="136" spans="1:7" x14ac:dyDescent="0.25">
      <c r="A136" s="49"/>
      <c r="C136" s="61"/>
      <c r="D136" s="61"/>
      <c r="E136" s="61"/>
      <c r="F136" s="61"/>
      <c r="G136" s="61"/>
    </row>
    <row r="137" spans="1:7" x14ac:dyDescent="0.25">
      <c r="A137" s="49"/>
      <c r="C137" s="61"/>
      <c r="D137" s="61"/>
      <c r="E137" s="61"/>
      <c r="F137" s="61"/>
      <c r="G137" s="61"/>
    </row>
    <row r="138" spans="1:7" x14ac:dyDescent="0.25">
      <c r="A138" s="49"/>
      <c r="C138" s="61"/>
      <c r="D138" s="61"/>
      <c r="E138" s="61"/>
      <c r="F138" s="61"/>
      <c r="G138" s="61"/>
    </row>
    <row r="139" spans="1:7" x14ac:dyDescent="0.25">
      <c r="A139" s="49"/>
      <c r="C139" s="61"/>
      <c r="D139" s="61"/>
      <c r="E139" s="61"/>
      <c r="F139" s="61"/>
      <c r="G139" s="61"/>
    </row>
    <row r="140" spans="1:7" x14ac:dyDescent="0.25">
      <c r="A140" s="49"/>
      <c r="C140" s="61"/>
      <c r="D140" s="61"/>
      <c r="E140" s="61"/>
      <c r="F140" s="61"/>
      <c r="G140" s="61"/>
    </row>
    <row r="141" spans="1:7" x14ac:dyDescent="0.25">
      <c r="A141" s="49"/>
      <c r="C141" s="61"/>
      <c r="D141" s="61"/>
      <c r="E141" s="61"/>
      <c r="F141" s="61"/>
      <c r="G141" s="61"/>
    </row>
    <row r="142" spans="1:7" x14ac:dyDescent="0.25">
      <c r="A142" s="49"/>
      <c r="C142" s="61"/>
      <c r="D142" s="61"/>
      <c r="E142" s="61"/>
      <c r="F142" s="61"/>
      <c r="G142" s="61"/>
    </row>
    <row r="143" spans="1:7" x14ac:dyDescent="0.25">
      <c r="A143" s="49"/>
      <c r="C143" s="61"/>
      <c r="D143" s="61"/>
      <c r="E143" s="61"/>
      <c r="F143" s="61"/>
      <c r="G143" s="61"/>
    </row>
    <row r="144" spans="1:7" x14ac:dyDescent="0.25">
      <c r="A144" s="49"/>
      <c r="C144" s="61"/>
      <c r="D144" s="61"/>
      <c r="E144" s="61"/>
      <c r="F144" s="61"/>
      <c r="G144" s="61"/>
    </row>
    <row r="145" spans="1:7" x14ac:dyDescent="0.25">
      <c r="A145" s="49"/>
      <c r="C145" s="61"/>
      <c r="D145" s="61"/>
      <c r="E145" s="61"/>
      <c r="F145" s="61"/>
      <c r="G145" s="61"/>
    </row>
    <row r="146" spans="1:7" x14ac:dyDescent="0.25">
      <c r="A146" s="49"/>
      <c r="C146" s="61"/>
      <c r="D146" s="61"/>
      <c r="E146" s="61"/>
      <c r="F146" s="61"/>
      <c r="G146" s="61"/>
    </row>
    <row r="147" spans="1:7" x14ac:dyDescent="0.25">
      <c r="A147" s="49"/>
      <c r="C147" s="61"/>
      <c r="D147" s="61"/>
      <c r="E147" s="61"/>
      <c r="F147" s="61"/>
      <c r="G147" s="61"/>
    </row>
    <row r="148" spans="1:7" x14ac:dyDescent="0.25">
      <c r="A148" s="49"/>
      <c r="C148" s="61"/>
      <c r="D148" s="61"/>
      <c r="E148" s="61"/>
      <c r="F148" s="61"/>
      <c r="G148" s="61"/>
    </row>
    <row r="149" spans="1:7" x14ac:dyDescent="0.25">
      <c r="A149" s="49"/>
      <c r="C149" s="61"/>
      <c r="D149" s="61"/>
      <c r="E149" s="61"/>
      <c r="F149" s="61"/>
      <c r="G149" s="61"/>
    </row>
    <row r="150" spans="1:7" x14ac:dyDescent="0.25">
      <c r="A150" s="49"/>
      <c r="C150" s="61"/>
      <c r="D150" s="61"/>
      <c r="E150" s="61"/>
      <c r="F150" s="61"/>
      <c r="G150" s="61"/>
    </row>
    <row r="151" spans="1:7" x14ac:dyDescent="0.25">
      <c r="A151" s="49"/>
      <c r="C151" s="61"/>
      <c r="D151" s="61"/>
      <c r="E151" s="61"/>
      <c r="F151" s="61"/>
      <c r="G151" s="61"/>
    </row>
    <row r="152" spans="1:7" x14ac:dyDescent="0.25">
      <c r="A152" s="49"/>
      <c r="C152" s="61"/>
      <c r="D152" s="61"/>
      <c r="E152" s="61"/>
      <c r="F152" s="61"/>
      <c r="G152" s="61"/>
    </row>
    <row r="153" spans="1:7" x14ac:dyDescent="0.25">
      <c r="A153" s="49"/>
      <c r="C153" s="61"/>
      <c r="D153" s="61"/>
      <c r="E153" s="61"/>
      <c r="F153" s="61"/>
      <c r="G153" s="61"/>
    </row>
    <row r="154" spans="1:7" x14ac:dyDescent="0.25">
      <c r="A154" s="49"/>
      <c r="C154" s="61"/>
      <c r="D154" s="61"/>
      <c r="E154" s="61"/>
      <c r="F154" s="61"/>
      <c r="G154" s="61"/>
    </row>
    <row r="155" spans="1:7" x14ac:dyDescent="0.25">
      <c r="A155" s="49"/>
      <c r="C155" s="61"/>
      <c r="D155" s="61"/>
      <c r="E155" s="61"/>
      <c r="F155" s="61"/>
      <c r="G155" s="61"/>
    </row>
    <row r="156" spans="1:7" x14ac:dyDescent="0.25">
      <c r="A156" s="49"/>
      <c r="C156" s="61"/>
      <c r="D156" s="61"/>
      <c r="E156" s="61"/>
      <c r="F156" s="61"/>
      <c r="G156" s="61"/>
    </row>
    <row r="157" spans="1:7" x14ac:dyDescent="0.25">
      <c r="A157" s="49"/>
      <c r="C157" s="61"/>
      <c r="D157" s="61"/>
      <c r="E157" s="61"/>
      <c r="F157" s="61"/>
      <c r="G157" s="61"/>
    </row>
    <row r="158" spans="1:7" x14ac:dyDescent="0.25">
      <c r="A158" s="49"/>
      <c r="C158" s="61"/>
      <c r="D158" s="61"/>
      <c r="E158" s="61"/>
      <c r="F158" s="61"/>
      <c r="G158" s="61"/>
    </row>
    <row r="159" spans="1:7" x14ac:dyDescent="0.25">
      <c r="A159" s="49"/>
      <c r="C159" s="61"/>
      <c r="D159" s="61"/>
      <c r="E159" s="61"/>
      <c r="F159" s="61"/>
      <c r="G159" s="61"/>
    </row>
    <row r="160" spans="1:7" x14ac:dyDescent="0.25">
      <c r="A160" s="49"/>
      <c r="C160" s="61"/>
      <c r="D160" s="61"/>
      <c r="E160" s="61"/>
      <c r="F160" s="61"/>
      <c r="G160" s="61"/>
    </row>
    <row r="161" spans="1:7" x14ac:dyDescent="0.25">
      <c r="A161" s="49"/>
      <c r="C161" s="61"/>
      <c r="D161" s="61"/>
      <c r="E161" s="61"/>
      <c r="F161" s="61"/>
      <c r="G161" s="61"/>
    </row>
    <row r="162" spans="1:7" x14ac:dyDescent="0.25">
      <c r="A162" s="49"/>
      <c r="C162" s="61"/>
      <c r="D162" s="61"/>
      <c r="E162" s="61"/>
      <c r="F162" s="61"/>
      <c r="G162" s="61"/>
    </row>
    <row r="163" spans="1:7" x14ac:dyDescent="0.25">
      <c r="A163" s="49"/>
      <c r="C163" s="61"/>
      <c r="D163" s="61"/>
      <c r="E163" s="61"/>
      <c r="F163" s="61"/>
      <c r="G163" s="61"/>
    </row>
    <row r="164" spans="1:7" x14ac:dyDescent="0.25">
      <c r="A164" s="49"/>
      <c r="C164" s="61"/>
      <c r="D164" s="61"/>
      <c r="E164" s="61"/>
      <c r="F164" s="61"/>
      <c r="G164" s="61"/>
    </row>
    <row r="165" spans="1:7" x14ac:dyDescent="0.25">
      <c r="A165" s="49"/>
      <c r="C165" s="61"/>
      <c r="D165" s="61"/>
      <c r="E165" s="61"/>
      <c r="F165" s="61"/>
      <c r="G165" s="61"/>
    </row>
    <row r="166" spans="1:7" x14ac:dyDescent="0.25">
      <c r="A166" s="49"/>
      <c r="C166" s="61"/>
      <c r="D166" s="61"/>
      <c r="E166" s="61"/>
      <c r="F166" s="61"/>
      <c r="G166" s="61"/>
    </row>
    <row r="167" spans="1:7" x14ac:dyDescent="0.25">
      <c r="A167" s="49"/>
      <c r="C167" s="61"/>
      <c r="D167" s="61"/>
      <c r="E167" s="61"/>
      <c r="F167" s="61"/>
      <c r="G167" s="61"/>
    </row>
    <row r="168" spans="1:7" x14ac:dyDescent="0.25">
      <c r="A168" s="49"/>
      <c r="C168" s="61"/>
      <c r="D168" s="61"/>
      <c r="E168" s="61"/>
      <c r="F168" s="61"/>
      <c r="G168" s="61"/>
    </row>
    <row r="169" spans="1:7" x14ac:dyDescent="0.25">
      <c r="A169" s="49"/>
      <c r="C169" s="61"/>
      <c r="D169" s="61"/>
      <c r="E169" s="61"/>
      <c r="F169" s="61"/>
      <c r="G169" s="61"/>
    </row>
    <row r="170" spans="1:7" x14ac:dyDescent="0.25">
      <c r="A170" s="49"/>
      <c r="C170" s="61"/>
      <c r="D170" s="61"/>
      <c r="E170" s="61"/>
      <c r="F170" s="61"/>
      <c r="G170" s="61"/>
    </row>
    <row r="171" spans="1:7" x14ac:dyDescent="0.25">
      <c r="A171" s="49"/>
      <c r="C171" s="61"/>
      <c r="D171" s="61"/>
      <c r="E171" s="61"/>
      <c r="F171" s="61"/>
      <c r="G171" s="61"/>
    </row>
    <row r="172" spans="1:7" x14ac:dyDescent="0.25">
      <c r="A172" s="49"/>
      <c r="C172" s="61"/>
      <c r="D172" s="61"/>
      <c r="E172" s="61"/>
      <c r="F172" s="61"/>
      <c r="G172" s="61"/>
    </row>
    <row r="173" spans="1:7" x14ac:dyDescent="0.25">
      <c r="A173" s="49"/>
      <c r="C173" s="61"/>
      <c r="D173" s="61"/>
      <c r="E173" s="61"/>
      <c r="F173" s="61"/>
      <c r="G173" s="61"/>
    </row>
    <row r="174" spans="1:7" x14ac:dyDescent="0.25">
      <c r="A174" s="49"/>
      <c r="C174" s="61"/>
      <c r="D174" s="61"/>
      <c r="E174" s="61"/>
      <c r="F174" s="61"/>
      <c r="G174" s="61"/>
    </row>
    <row r="175" spans="1:7" x14ac:dyDescent="0.25">
      <c r="A175" s="49"/>
      <c r="C175" s="61"/>
      <c r="D175" s="61"/>
      <c r="E175" s="61"/>
      <c r="F175" s="61"/>
      <c r="G175" s="61"/>
    </row>
    <row r="176" spans="1:7" x14ac:dyDescent="0.25">
      <c r="A176" s="49"/>
      <c r="C176" s="61"/>
      <c r="D176" s="61"/>
      <c r="E176" s="61"/>
      <c r="F176" s="61"/>
      <c r="G176" s="61"/>
    </row>
    <row r="177" spans="1:7" x14ac:dyDescent="0.25">
      <c r="A177" s="49"/>
      <c r="C177" s="61"/>
      <c r="D177" s="61"/>
      <c r="E177" s="61"/>
      <c r="F177" s="61"/>
      <c r="G177" s="61"/>
    </row>
    <row r="178" spans="1:7" x14ac:dyDescent="0.25">
      <c r="A178" s="49"/>
      <c r="C178" s="61"/>
      <c r="D178" s="61"/>
      <c r="E178" s="61"/>
      <c r="F178" s="61"/>
      <c r="G178" s="61"/>
    </row>
    <row r="179" spans="1:7" x14ac:dyDescent="0.25">
      <c r="A179" s="49"/>
      <c r="C179" s="61"/>
      <c r="D179" s="61"/>
      <c r="E179" s="61"/>
      <c r="F179" s="61"/>
      <c r="G179" s="61"/>
    </row>
    <row r="180" spans="1:7" x14ac:dyDescent="0.25">
      <c r="A180" s="49"/>
      <c r="C180" s="61"/>
      <c r="D180" s="61"/>
      <c r="E180" s="61"/>
      <c r="F180" s="61"/>
      <c r="G180" s="61"/>
    </row>
    <row r="181" spans="1:7" x14ac:dyDescent="0.25">
      <c r="A181" s="49"/>
      <c r="C181" s="61"/>
      <c r="D181" s="61"/>
      <c r="E181" s="61"/>
      <c r="F181" s="61"/>
      <c r="G181" s="61"/>
    </row>
    <row r="182" spans="1:7" x14ac:dyDescent="0.25">
      <c r="A182" s="49"/>
      <c r="C182" s="61"/>
      <c r="D182" s="61"/>
      <c r="E182" s="61"/>
      <c r="F182" s="61"/>
      <c r="G182" s="61"/>
    </row>
    <row r="183" spans="1:7" x14ac:dyDescent="0.25">
      <c r="A183" s="49"/>
      <c r="C183" s="61"/>
      <c r="D183" s="61"/>
      <c r="E183" s="61"/>
      <c r="F183" s="61"/>
      <c r="G183" s="61"/>
    </row>
    <row r="184" spans="1:7" x14ac:dyDescent="0.25">
      <c r="A184" s="49"/>
      <c r="C184" s="61"/>
      <c r="D184" s="61"/>
      <c r="E184" s="61"/>
      <c r="F184" s="61"/>
      <c r="G184" s="61"/>
    </row>
    <row r="185" spans="1:7" x14ac:dyDescent="0.25">
      <c r="A185" s="49"/>
      <c r="C185" s="61"/>
      <c r="D185" s="61"/>
      <c r="E185" s="61"/>
      <c r="F185" s="61"/>
      <c r="G185" s="61"/>
    </row>
    <row r="186" spans="1:7" x14ac:dyDescent="0.25">
      <c r="A186" s="49"/>
      <c r="C186" s="61"/>
      <c r="D186" s="61"/>
      <c r="E186" s="61"/>
      <c r="F186" s="61"/>
      <c r="G186" s="61"/>
    </row>
    <row r="187" spans="1:7" x14ac:dyDescent="0.25">
      <c r="A187" s="49"/>
      <c r="C187" s="61"/>
      <c r="D187" s="61"/>
      <c r="E187" s="61"/>
      <c r="F187" s="61"/>
      <c r="G187" s="61"/>
    </row>
    <row r="188" spans="1:7" x14ac:dyDescent="0.25">
      <c r="A188" s="49"/>
      <c r="C188" s="61"/>
      <c r="D188" s="61"/>
      <c r="E188" s="61"/>
      <c r="F188" s="61"/>
      <c r="G188" s="61"/>
    </row>
    <row r="189" spans="1:7" x14ac:dyDescent="0.25">
      <c r="A189" s="49"/>
      <c r="C189" s="61"/>
      <c r="D189" s="61"/>
      <c r="E189" s="61"/>
      <c r="F189" s="61"/>
      <c r="G189" s="61"/>
    </row>
    <row r="190" spans="1:7" x14ac:dyDescent="0.25">
      <c r="A190" s="49"/>
      <c r="C190" s="61"/>
      <c r="D190" s="61"/>
      <c r="E190" s="61"/>
      <c r="F190" s="61"/>
      <c r="G190" s="61"/>
    </row>
    <row r="191" spans="1:7" x14ac:dyDescent="0.25">
      <c r="A191" s="49"/>
      <c r="C191" s="61"/>
      <c r="D191" s="61"/>
      <c r="E191" s="61"/>
      <c r="F191" s="61"/>
      <c r="G191" s="61"/>
    </row>
    <row r="192" spans="1:7" x14ac:dyDescent="0.25">
      <c r="A192" s="49"/>
      <c r="C192" s="61"/>
      <c r="D192" s="61"/>
      <c r="E192" s="61"/>
      <c r="F192" s="61"/>
      <c r="G192" s="61"/>
    </row>
    <row r="193" spans="1:7" x14ac:dyDescent="0.25">
      <c r="A193" s="49"/>
      <c r="C193" s="61"/>
      <c r="D193" s="61"/>
      <c r="E193" s="61"/>
      <c r="F193" s="61"/>
      <c r="G193" s="61"/>
    </row>
    <row r="194" spans="1:7" x14ac:dyDescent="0.25">
      <c r="A194" s="49"/>
      <c r="C194" s="61"/>
      <c r="D194" s="61"/>
      <c r="E194" s="61"/>
      <c r="F194" s="61"/>
      <c r="G194" s="61"/>
    </row>
    <row r="195" spans="1:7" x14ac:dyDescent="0.25">
      <c r="A195" s="49"/>
      <c r="C195" s="61"/>
      <c r="D195" s="61"/>
      <c r="E195" s="61"/>
      <c r="F195" s="61"/>
      <c r="G195" s="61"/>
    </row>
    <row r="196" spans="1:7" x14ac:dyDescent="0.25">
      <c r="A196" s="49"/>
      <c r="C196" s="61"/>
      <c r="D196" s="61"/>
      <c r="E196" s="61"/>
      <c r="F196" s="61"/>
      <c r="G196" s="61"/>
    </row>
    <row r="197" spans="1:7" x14ac:dyDescent="0.25">
      <c r="A197" s="49"/>
      <c r="C197" s="61"/>
      <c r="D197" s="61"/>
      <c r="E197" s="61"/>
      <c r="F197" s="61"/>
      <c r="G197" s="61"/>
    </row>
    <row r="198" spans="1:7" x14ac:dyDescent="0.25">
      <c r="A198" s="49"/>
      <c r="C198" s="61"/>
      <c r="D198" s="61"/>
      <c r="E198" s="61"/>
      <c r="F198" s="61"/>
      <c r="G198" s="61"/>
    </row>
    <row r="199" spans="1:7" x14ac:dyDescent="0.25">
      <c r="A199" s="49"/>
      <c r="C199" s="61"/>
      <c r="D199" s="61"/>
      <c r="E199" s="61"/>
      <c r="F199" s="61"/>
      <c r="G199" s="61"/>
    </row>
    <row r="200" spans="1:7" x14ac:dyDescent="0.25">
      <c r="A200" s="49"/>
      <c r="C200" s="61"/>
      <c r="D200" s="61"/>
      <c r="E200" s="61"/>
      <c r="F200" s="61"/>
      <c r="G200" s="61"/>
    </row>
    <row r="201" spans="1:7" x14ac:dyDescent="0.25">
      <c r="A201" s="49"/>
      <c r="C201" s="61"/>
      <c r="D201" s="61"/>
      <c r="E201" s="61"/>
      <c r="F201" s="61"/>
      <c r="G201" s="61"/>
    </row>
    <row r="202" spans="1:7" x14ac:dyDescent="0.25">
      <c r="A202" s="49"/>
      <c r="C202" s="61"/>
      <c r="D202" s="61"/>
      <c r="E202" s="61"/>
      <c r="F202" s="61"/>
      <c r="G202" s="61"/>
    </row>
    <row r="203" spans="1:7" x14ac:dyDescent="0.25">
      <c r="A203" s="49"/>
      <c r="C203" s="61"/>
      <c r="D203" s="61"/>
      <c r="E203" s="61"/>
      <c r="F203" s="61"/>
      <c r="G203" s="61"/>
    </row>
    <row r="204" spans="1:7" x14ac:dyDescent="0.25">
      <c r="A204" s="49"/>
      <c r="C204" s="61"/>
      <c r="D204" s="61"/>
      <c r="E204" s="61"/>
      <c r="F204" s="61"/>
      <c r="G204" s="61"/>
    </row>
    <row r="205" spans="1:7" x14ac:dyDescent="0.25">
      <c r="A205" s="49"/>
      <c r="C205" s="61"/>
      <c r="D205" s="61"/>
      <c r="E205" s="61"/>
      <c r="F205" s="61"/>
      <c r="G205" s="61"/>
    </row>
    <row r="206" spans="1:7" x14ac:dyDescent="0.25">
      <c r="A206" s="49"/>
      <c r="C206" s="61"/>
      <c r="D206" s="61"/>
      <c r="E206" s="61"/>
      <c r="F206" s="61"/>
      <c r="G206" s="61"/>
    </row>
    <row r="207" spans="1:7" x14ac:dyDescent="0.25">
      <c r="A207" s="49"/>
      <c r="C207" s="61"/>
      <c r="D207" s="61"/>
      <c r="E207" s="61"/>
      <c r="F207" s="61"/>
      <c r="G207" s="61"/>
    </row>
    <row r="208" spans="1:7" x14ac:dyDescent="0.25">
      <c r="A208" s="49"/>
      <c r="C208" s="61"/>
      <c r="D208" s="61"/>
      <c r="E208" s="61"/>
      <c r="F208" s="61"/>
      <c r="G208" s="61"/>
    </row>
    <row r="209" spans="1:7" x14ac:dyDescent="0.25">
      <c r="A209" s="49"/>
      <c r="C209" s="61"/>
      <c r="D209" s="61"/>
      <c r="E209" s="61"/>
      <c r="F209" s="61"/>
      <c r="G209" s="61"/>
    </row>
    <row r="210" spans="1:7" x14ac:dyDescent="0.25">
      <c r="A210" s="49"/>
      <c r="C210" s="61"/>
      <c r="D210" s="61"/>
      <c r="E210" s="61"/>
      <c r="F210" s="61"/>
      <c r="G210" s="61"/>
    </row>
    <row r="211" spans="1:7" x14ac:dyDescent="0.25">
      <c r="A211" s="49"/>
      <c r="C211" s="61"/>
      <c r="D211" s="61"/>
      <c r="E211" s="61"/>
      <c r="F211" s="61"/>
      <c r="G211" s="61"/>
    </row>
    <row r="212" spans="1:7" x14ac:dyDescent="0.25">
      <c r="A212" s="49"/>
      <c r="C212" s="61"/>
      <c r="D212" s="61"/>
      <c r="E212" s="61"/>
      <c r="F212" s="61"/>
      <c r="G212" s="61"/>
    </row>
    <row r="213" spans="1:7" x14ac:dyDescent="0.25">
      <c r="A213" s="49"/>
      <c r="C213" s="61"/>
      <c r="D213" s="61"/>
      <c r="E213" s="61"/>
      <c r="F213" s="61"/>
      <c r="G213" s="61"/>
    </row>
    <row r="214" spans="1:7" x14ac:dyDescent="0.25">
      <c r="A214" s="49"/>
      <c r="C214" s="61"/>
      <c r="D214" s="61"/>
      <c r="E214" s="61"/>
      <c r="F214" s="61"/>
      <c r="G214" s="61"/>
    </row>
    <row r="215" spans="1:7" x14ac:dyDescent="0.25">
      <c r="A215" s="49"/>
      <c r="C215" s="61"/>
      <c r="D215" s="61"/>
      <c r="E215" s="61"/>
      <c r="F215" s="61"/>
      <c r="G215" s="61"/>
    </row>
    <row r="216" spans="1:7" x14ac:dyDescent="0.25">
      <c r="A216" s="49"/>
      <c r="C216" s="61"/>
      <c r="D216" s="61"/>
      <c r="E216" s="61"/>
      <c r="F216" s="61"/>
      <c r="G216" s="61"/>
    </row>
    <row r="217" spans="1:7" x14ac:dyDescent="0.25">
      <c r="A217" s="49"/>
      <c r="C217" s="61"/>
      <c r="D217" s="61"/>
      <c r="E217" s="61"/>
      <c r="F217" s="61"/>
      <c r="G217" s="61"/>
    </row>
    <row r="218" spans="1:7" x14ac:dyDescent="0.25">
      <c r="A218" s="49"/>
      <c r="C218" s="61"/>
      <c r="D218" s="61"/>
      <c r="E218" s="61"/>
      <c r="F218" s="61"/>
      <c r="G218" s="61"/>
    </row>
    <row r="219" spans="1:7" x14ac:dyDescent="0.25">
      <c r="A219" s="49"/>
      <c r="C219" s="61"/>
      <c r="D219" s="61"/>
      <c r="E219" s="61"/>
      <c r="F219" s="61"/>
      <c r="G219" s="61"/>
    </row>
    <row r="220" spans="1:7" x14ac:dyDescent="0.25">
      <c r="A220" s="49"/>
      <c r="C220" s="61"/>
      <c r="D220" s="61"/>
      <c r="E220" s="61"/>
      <c r="F220" s="61"/>
      <c r="G220" s="61"/>
    </row>
    <row r="221" spans="1:7" x14ac:dyDescent="0.25">
      <c r="A221" s="49"/>
      <c r="C221" s="61"/>
      <c r="D221" s="61"/>
      <c r="E221" s="61"/>
      <c r="F221" s="61"/>
      <c r="G221" s="61"/>
    </row>
    <row r="222" spans="1:7" x14ac:dyDescent="0.25">
      <c r="A222" s="49"/>
      <c r="C222" s="61"/>
      <c r="D222" s="61"/>
      <c r="E222" s="61"/>
      <c r="F222" s="61"/>
      <c r="G222" s="61"/>
    </row>
    <row r="223" spans="1:7" x14ac:dyDescent="0.25">
      <c r="A223" s="49"/>
      <c r="C223" s="61"/>
      <c r="D223" s="61"/>
      <c r="E223" s="61"/>
      <c r="F223" s="61"/>
      <c r="G223" s="61"/>
    </row>
    <row r="224" spans="1:7" x14ac:dyDescent="0.25">
      <c r="A224" s="49"/>
      <c r="C224" s="61"/>
      <c r="D224" s="61"/>
      <c r="E224" s="61"/>
      <c r="F224" s="61"/>
      <c r="G224" s="61"/>
    </row>
    <row r="225" spans="1:7" x14ac:dyDescent="0.25">
      <c r="A225" s="49"/>
      <c r="C225" s="61"/>
      <c r="D225" s="61"/>
      <c r="E225" s="61"/>
      <c r="F225" s="61"/>
      <c r="G225" s="61"/>
    </row>
    <row r="226" spans="1:7" x14ac:dyDescent="0.25">
      <c r="A226" s="49"/>
      <c r="C226" s="61"/>
      <c r="D226" s="61"/>
      <c r="E226" s="61"/>
      <c r="F226" s="61"/>
      <c r="G226" s="61"/>
    </row>
    <row r="227" spans="1:7" x14ac:dyDescent="0.25">
      <c r="A227" s="49"/>
      <c r="C227" s="61"/>
      <c r="D227" s="61"/>
      <c r="E227" s="61"/>
      <c r="F227" s="61"/>
      <c r="G227" s="61"/>
    </row>
    <row r="228" spans="1:7" x14ac:dyDescent="0.25">
      <c r="A228" s="49"/>
      <c r="C228" s="61"/>
      <c r="D228" s="61"/>
      <c r="E228" s="61"/>
      <c r="F228" s="61"/>
      <c r="G228" s="61"/>
    </row>
    <row r="229" spans="1:7" x14ac:dyDescent="0.25">
      <c r="A229" s="49"/>
      <c r="C229" s="61"/>
      <c r="D229" s="61"/>
      <c r="E229" s="61"/>
      <c r="F229" s="61"/>
      <c r="G229" s="61"/>
    </row>
    <row r="230" spans="1:7" x14ac:dyDescent="0.25">
      <c r="A230" s="49"/>
      <c r="C230" s="61"/>
      <c r="D230" s="61"/>
      <c r="E230" s="61"/>
      <c r="F230" s="61"/>
      <c r="G230" s="61"/>
    </row>
    <row r="231" spans="1:7" x14ac:dyDescent="0.25">
      <c r="A231" s="49"/>
      <c r="C231" s="61"/>
      <c r="D231" s="61"/>
      <c r="E231" s="61"/>
      <c r="F231" s="61"/>
      <c r="G231" s="61"/>
    </row>
    <row r="232" spans="1:7" x14ac:dyDescent="0.25">
      <c r="A232" s="49"/>
      <c r="C232" s="61"/>
      <c r="D232" s="61"/>
      <c r="E232" s="61"/>
      <c r="F232" s="61"/>
      <c r="G232" s="61"/>
    </row>
    <row r="233" spans="1:7" x14ac:dyDescent="0.25">
      <c r="A233" s="49"/>
      <c r="C233" s="61"/>
      <c r="D233" s="61"/>
      <c r="E233" s="61"/>
      <c r="F233" s="61"/>
      <c r="G233" s="61"/>
    </row>
    <row r="234" spans="1:7" x14ac:dyDescent="0.25">
      <c r="A234" s="49"/>
      <c r="C234" s="61"/>
      <c r="D234" s="61"/>
      <c r="E234" s="61"/>
      <c r="F234" s="61"/>
      <c r="G234" s="61"/>
    </row>
    <row r="235" spans="1:7" x14ac:dyDescent="0.25">
      <c r="A235" s="49"/>
      <c r="C235" s="61"/>
      <c r="D235" s="61"/>
      <c r="E235" s="61"/>
      <c r="F235" s="61"/>
      <c r="G235" s="61"/>
    </row>
    <row r="236" spans="1:7" x14ac:dyDescent="0.25">
      <c r="A236" s="49"/>
      <c r="C236" s="61"/>
      <c r="D236" s="61"/>
      <c r="E236" s="61"/>
      <c r="F236" s="61"/>
      <c r="G236" s="61"/>
    </row>
    <row r="237" spans="1:7" x14ac:dyDescent="0.25">
      <c r="A237" s="49"/>
      <c r="C237" s="61"/>
      <c r="D237" s="61"/>
      <c r="E237" s="61"/>
      <c r="F237" s="61"/>
      <c r="G237" s="61"/>
    </row>
    <row r="238" spans="1:7" x14ac:dyDescent="0.25">
      <c r="A238" s="49"/>
      <c r="C238" s="61"/>
      <c r="D238" s="61"/>
      <c r="E238" s="61"/>
      <c r="F238" s="61"/>
      <c r="G238" s="61"/>
    </row>
    <row r="239" spans="1:7" x14ac:dyDescent="0.25">
      <c r="A239" s="49"/>
    </row>
    <row r="240" spans="1:7" x14ac:dyDescent="0.25">
      <c r="A240" s="49"/>
      <c r="C240" s="61"/>
      <c r="D240" s="61"/>
      <c r="E240" s="61"/>
      <c r="F240" s="61"/>
      <c r="G240" s="61"/>
    </row>
    <row r="241" spans="1:7" x14ac:dyDescent="0.25">
      <c r="A241" s="49"/>
      <c r="C241" s="61"/>
      <c r="D241" s="61"/>
      <c r="E241" s="61"/>
      <c r="F241" s="61"/>
      <c r="G241" s="61"/>
    </row>
    <row r="242" spans="1:7" x14ac:dyDescent="0.25">
      <c r="A242" s="49"/>
      <c r="C242" s="61"/>
      <c r="D242" s="61"/>
      <c r="E242" s="61"/>
      <c r="F242" s="61"/>
      <c r="G242" s="61"/>
    </row>
    <row r="243" spans="1:7" x14ac:dyDescent="0.25">
      <c r="A243" s="49"/>
      <c r="C243" s="61"/>
      <c r="D243" s="61"/>
      <c r="E243" s="61"/>
      <c r="F243" s="61"/>
      <c r="G243" s="61"/>
    </row>
    <row r="244" spans="1:7" x14ac:dyDescent="0.25">
      <c r="A244" s="49"/>
      <c r="C244" s="61"/>
      <c r="D244" s="61"/>
      <c r="E244" s="61"/>
      <c r="F244" s="61"/>
      <c r="G244" s="61"/>
    </row>
    <row r="245" spans="1:7" x14ac:dyDescent="0.25">
      <c r="A245" s="49"/>
      <c r="C245" s="61"/>
      <c r="D245" s="61"/>
      <c r="E245" s="61"/>
      <c r="F245" s="61"/>
      <c r="G245" s="61"/>
    </row>
    <row r="246" spans="1:7" x14ac:dyDescent="0.25">
      <c r="A246" s="49"/>
      <c r="C246" s="61"/>
      <c r="D246" s="61"/>
      <c r="E246" s="61"/>
      <c r="F246" s="61"/>
      <c r="G246" s="61"/>
    </row>
    <row r="247" spans="1:7" x14ac:dyDescent="0.25">
      <c r="A247" s="49"/>
      <c r="C247" s="61"/>
      <c r="D247" s="61"/>
      <c r="E247" s="61"/>
      <c r="F247" s="61"/>
      <c r="G247" s="61"/>
    </row>
    <row r="248" spans="1:7" x14ac:dyDescent="0.25">
      <c r="A248" s="49"/>
      <c r="C248" s="61"/>
      <c r="D248" s="61"/>
      <c r="E248" s="61"/>
      <c r="F248" s="61"/>
      <c r="G248" s="61"/>
    </row>
    <row r="249" spans="1:7" x14ac:dyDescent="0.25">
      <c r="A249" s="49"/>
      <c r="C249" s="61"/>
      <c r="D249" s="61"/>
      <c r="E249" s="61"/>
      <c r="F249" s="61"/>
      <c r="G249" s="61"/>
    </row>
    <row r="250" spans="1:7" x14ac:dyDescent="0.25">
      <c r="A250" s="49"/>
      <c r="C250" s="61"/>
      <c r="D250" s="61"/>
      <c r="E250" s="61"/>
      <c r="F250" s="61"/>
      <c r="G250" s="61"/>
    </row>
    <row r="251" spans="1:7" x14ac:dyDescent="0.25">
      <c r="A251" s="49"/>
      <c r="C251" s="61"/>
      <c r="D251" s="61"/>
      <c r="E251" s="61"/>
      <c r="F251" s="61"/>
      <c r="G251" s="61"/>
    </row>
    <row r="252" spans="1:7" x14ac:dyDescent="0.25">
      <c r="A252" s="49"/>
      <c r="C252" s="61"/>
      <c r="D252" s="61"/>
      <c r="E252" s="61"/>
      <c r="F252" s="61"/>
      <c r="G252" s="61"/>
    </row>
    <row r="253" spans="1:7" x14ac:dyDescent="0.25">
      <c r="A253" s="49"/>
      <c r="C253" s="61"/>
      <c r="D253" s="61"/>
      <c r="E253" s="61"/>
      <c r="F253" s="61"/>
      <c r="G253" s="61"/>
    </row>
    <row r="254" spans="1:7" x14ac:dyDescent="0.25">
      <c r="A254" s="49"/>
      <c r="C254" s="61"/>
      <c r="D254" s="61"/>
      <c r="E254" s="61"/>
      <c r="F254" s="61"/>
      <c r="G254" s="61"/>
    </row>
    <row r="255" spans="1:7" x14ac:dyDescent="0.25">
      <c r="A255" s="49"/>
      <c r="C255" s="61"/>
      <c r="D255" s="61"/>
      <c r="E255" s="61"/>
      <c r="F255" s="61"/>
      <c r="G255" s="61"/>
    </row>
    <row r="256" spans="1:7" x14ac:dyDescent="0.25">
      <c r="A256" s="49"/>
      <c r="C256" s="61"/>
      <c r="D256" s="61"/>
      <c r="E256" s="61"/>
      <c r="F256" s="61"/>
      <c r="G256" s="61"/>
    </row>
    <row r="257" spans="1:7" x14ac:dyDescent="0.25">
      <c r="A257" s="49"/>
      <c r="C257" s="61"/>
      <c r="D257" s="61"/>
      <c r="E257" s="61"/>
      <c r="F257" s="61"/>
      <c r="G257" s="61"/>
    </row>
    <row r="258" spans="1:7" x14ac:dyDescent="0.25">
      <c r="A258" s="49"/>
      <c r="C258" s="61"/>
      <c r="D258" s="61"/>
      <c r="E258" s="61"/>
      <c r="F258" s="61"/>
      <c r="G258" s="61"/>
    </row>
    <row r="259" spans="1:7" x14ac:dyDescent="0.25">
      <c r="A259" s="49"/>
      <c r="C259" s="61"/>
      <c r="D259" s="61"/>
      <c r="E259" s="61"/>
      <c r="F259" s="61"/>
      <c r="G259" s="61"/>
    </row>
    <row r="260" spans="1:7" x14ac:dyDescent="0.25">
      <c r="A260" s="49"/>
      <c r="C260" s="61"/>
      <c r="D260" s="61"/>
      <c r="E260" s="61"/>
      <c r="F260" s="61"/>
      <c r="G260" s="61"/>
    </row>
    <row r="261" spans="1:7" x14ac:dyDescent="0.25">
      <c r="A261" s="49"/>
      <c r="C261" s="61"/>
      <c r="D261" s="61"/>
      <c r="E261" s="61"/>
      <c r="F261" s="61"/>
      <c r="G261" s="61"/>
    </row>
    <row r="262" spans="1:7" x14ac:dyDescent="0.25">
      <c r="A262" s="49"/>
      <c r="C262" s="61"/>
      <c r="D262" s="61"/>
      <c r="E262" s="61"/>
      <c r="F262" s="61"/>
      <c r="G262" s="61"/>
    </row>
    <row r="263" spans="1:7" x14ac:dyDescent="0.25">
      <c r="A263" s="49"/>
      <c r="C263" s="61"/>
      <c r="D263" s="61"/>
      <c r="E263" s="61"/>
      <c r="F263" s="61"/>
      <c r="G263" s="61"/>
    </row>
    <row r="264" spans="1:7" x14ac:dyDescent="0.25">
      <c r="A264" s="49"/>
      <c r="C264" s="61"/>
      <c r="D264" s="61"/>
      <c r="E264" s="61"/>
      <c r="F264" s="61"/>
      <c r="G264" s="61"/>
    </row>
    <row r="265" spans="1:7" x14ac:dyDescent="0.25">
      <c r="A265" s="49"/>
      <c r="C265" s="61"/>
      <c r="D265" s="61"/>
      <c r="E265" s="61"/>
      <c r="F265" s="61"/>
      <c r="G265" s="61"/>
    </row>
    <row r="266" spans="1:7" x14ac:dyDescent="0.25">
      <c r="A266" s="49"/>
      <c r="C266" s="61"/>
      <c r="D266" s="61"/>
      <c r="E266" s="61"/>
      <c r="F266" s="61"/>
      <c r="G266" s="61"/>
    </row>
    <row r="267" spans="1:7" x14ac:dyDescent="0.25">
      <c r="A267" s="49"/>
      <c r="C267" s="61"/>
      <c r="D267" s="61"/>
      <c r="E267" s="61"/>
      <c r="F267" s="61"/>
      <c r="G267" s="61"/>
    </row>
    <row r="268" spans="1:7" x14ac:dyDescent="0.25">
      <c r="A268" s="49"/>
      <c r="C268" s="61"/>
      <c r="D268" s="61"/>
      <c r="E268" s="61"/>
      <c r="F268" s="61"/>
      <c r="G268" s="61"/>
    </row>
    <row r="269" spans="1:7" x14ac:dyDescent="0.25">
      <c r="A269" s="49"/>
      <c r="C269" s="61"/>
      <c r="D269" s="61"/>
      <c r="E269" s="61"/>
      <c r="F269" s="61"/>
      <c r="G269" s="61"/>
    </row>
    <row r="270" spans="1:7" x14ac:dyDescent="0.25">
      <c r="A270" s="49"/>
      <c r="C270" s="61"/>
      <c r="D270" s="61"/>
      <c r="E270" s="61"/>
      <c r="F270" s="61"/>
      <c r="G270" s="61"/>
    </row>
    <row r="271" spans="1:7" x14ac:dyDescent="0.25">
      <c r="A271" s="49"/>
      <c r="C271" s="61"/>
      <c r="D271" s="61"/>
      <c r="E271" s="61"/>
      <c r="F271" s="61"/>
      <c r="G271" s="61"/>
    </row>
    <row r="272" spans="1:7" x14ac:dyDescent="0.25">
      <c r="A272" s="49"/>
      <c r="C272" s="61"/>
      <c r="D272" s="61"/>
      <c r="E272" s="61"/>
      <c r="F272" s="61"/>
      <c r="G272" s="61"/>
    </row>
    <row r="273" spans="1:7" x14ac:dyDescent="0.25">
      <c r="A273" s="49"/>
      <c r="C273" s="61"/>
      <c r="D273" s="61"/>
      <c r="E273" s="61"/>
      <c r="F273" s="61"/>
      <c r="G273" s="61"/>
    </row>
    <row r="274" spans="1:7" x14ac:dyDescent="0.25">
      <c r="A274" s="49"/>
      <c r="C274" s="61"/>
      <c r="D274" s="61"/>
      <c r="E274" s="61"/>
      <c r="F274" s="61"/>
      <c r="G274" s="61"/>
    </row>
    <row r="275" spans="1:7" x14ac:dyDescent="0.25">
      <c r="A275" s="49"/>
      <c r="C275" s="61"/>
      <c r="D275" s="61"/>
      <c r="E275" s="61"/>
      <c r="F275" s="61"/>
      <c r="G275" s="61"/>
    </row>
    <row r="276" spans="1:7" x14ac:dyDescent="0.25">
      <c r="A276" s="49"/>
      <c r="C276" s="61"/>
      <c r="D276" s="61"/>
      <c r="E276" s="61"/>
      <c r="F276" s="61"/>
      <c r="G276" s="61"/>
    </row>
    <row r="277" spans="1:7" x14ac:dyDescent="0.25">
      <c r="A277" s="49"/>
      <c r="C277" s="61"/>
      <c r="D277" s="61"/>
      <c r="E277" s="61"/>
      <c r="F277" s="61"/>
      <c r="G277" s="61"/>
    </row>
    <row r="278" spans="1:7" x14ac:dyDescent="0.25">
      <c r="A278" s="49"/>
      <c r="C278" s="61"/>
      <c r="D278" s="61"/>
      <c r="E278" s="61"/>
      <c r="F278" s="61"/>
      <c r="G278" s="61"/>
    </row>
    <row r="279" spans="1:7" x14ac:dyDescent="0.25">
      <c r="A279" s="49"/>
      <c r="C279" s="61"/>
      <c r="D279" s="61"/>
      <c r="E279" s="61"/>
      <c r="F279" s="61"/>
      <c r="G279" s="61"/>
    </row>
    <row r="280" spans="1:7" x14ac:dyDescent="0.25">
      <c r="A280" s="49"/>
      <c r="C280" s="61"/>
      <c r="D280" s="61"/>
      <c r="E280" s="61"/>
      <c r="F280" s="61"/>
      <c r="G280" s="61"/>
    </row>
    <row r="281" spans="1:7" x14ac:dyDescent="0.25">
      <c r="A281" s="49"/>
      <c r="C281" s="61"/>
      <c r="D281" s="61"/>
      <c r="E281" s="61"/>
      <c r="F281" s="61"/>
      <c r="G281" s="61"/>
    </row>
    <row r="282" spans="1:7" x14ac:dyDescent="0.25">
      <c r="A282" s="49"/>
      <c r="C282" s="61"/>
      <c r="D282" s="61"/>
      <c r="E282" s="61"/>
      <c r="F282" s="61"/>
      <c r="G282" s="61"/>
    </row>
    <row r="283" spans="1:7" x14ac:dyDescent="0.25">
      <c r="A283" s="49"/>
      <c r="C283" s="61"/>
      <c r="D283" s="61"/>
      <c r="E283" s="61"/>
      <c r="F283" s="61"/>
      <c r="G283" s="61"/>
    </row>
    <row r="284" spans="1:7" x14ac:dyDescent="0.25">
      <c r="A284" s="49"/>
      <c r="C284" s="61"/>
      <c r="D284" s="61"/>
      <c r="E284" s="61"/>
      <c r="F284" s="61"/>
      <c r="G284" s="61"/>
    </row>
    <row r="285" spans="1:7" x14ac:dyDescent="0.25">
      <c r="A285" s="49"/>
      <c r="C285" s="61"/>
      <c r="D285" s="61"/>
      <c r="E285" s="61"/>
      <c r="F285" s="61"/>
      <c r="G285" s="61"/>
    </row>
    <row r="286" spans="1:7" x14ac:dyDescent="0.25">
      <c r="A286" s="49"/>
      <c r="C286" s="61"/>
      <c r="D286" s="61"/>
      <c r="E286" s="61"/>
      <c r="F286" s="61"/>
      <c r="G286" s="61"/>
    </row>
    <row r="287" spans="1:7" x14ac:dyDescent="0.25">
      <c r="A287" s="49"/>
      <c r="C287" s="61"/>
      <c r="D287" s="61"/>
      <c r="E287" s="61"/>
      <c r="F287" s="61"/>
      <c r="G287" s="61"/>
    </row>
    <row r="288" spans="1:7" x14ac:dyDescent="0.25">
      <c r="A288" s="49"/>
      <c r="C288" s="61"/>
      <c r="D288" s="61"/>
      <c r="E288" s="61"/>
      <c r="F288" s="61"/>
      <c r="G288" s="61"/>
    </row>
    <row r="289" spans="1:7" x14ac:dyDescent="0.25">
      <c r="A289" s="49"/>
      <c r="C289" s="61"/>
      <c r="D289" s="61"/>
      <c r="E289" s="61"/>
      <c r="F289" s="61"/>
      <c r="G289" s="61"/>
    </row>
    <row r="290" spans="1:7" x14ac:dyDescent="0.25">
      <c r="A290" s="49"/>
      <c r="C290" s="61"/>
      <c r="D290" s="61"/>
      <c r="E290" s="61"/>
      <c r="F290" s="61"/>
      <c r="G290" s="61"/>
    </row>
    <row r="291" spans="1:7" x14ac:dyDescent="0.25">
      <c r="A291" s="49"/>
      <c r="C291" s="61"/>
      <c r="D291" s="61"/>
      <c r="E291" s="61"/>
      <c r="F291" s="61"/>
      <c r="G291" s="61"/>
    </row>
    <row r="292" spans="1:7" x14ac:dyDescent="0.25">
      <c r="A292" s="49"/>
      <c r="C292" s="61"/>
      <c r="D292" s="61"/>
      <c r="E292" s="61"/>
      <c r="F292" s="61"/>
      <c r="G292" s="61"/>
    </row>
    <row r="293" spans="1:7" x14ac:dyDescent="0.25">
      <c r="A293" s="49"/>
      <c r="C293" s="61"/>
      <c r="D293" s="61"/>
      <c r="E293" s="61"/>
      <c r="F293" s="61"/>
      <c r="G293" s="61"/>
    </row>
    <row r="294" spans="1:7" x14ac:dyDescent="0.25">
      <c r="A294" s="49"/>
      <c r="C294" s="61"/>
      <c r="D294" s="61"/>
      <c r="E294" s="61"/>
      <c r="F294" s="61"/>
      <c r="G294" s="61"/>
    </row>
    <row r="295" spans="1:7" x14ac:dyDescent="0.25">
      <c r="A295" s="49"/>
      <c r="C295" s="61"/>
      <c r="D295" s="61"/>
      <c r="E295" s="61"/>
      <c r="F295" s="61"/>
      <c r="G295" s="61"/>
    </row>
    <row r="296" spans="1:7" x14ac:dyDescent="0.25">
      <c r="A296" s="49"/>
      <c r="C296" s="61"/>
      <c r="D296" s="61"/>
      <c r="E296" s="61"/>
      <c r="F296" s="61"/>
      <c r="G296" s="61"/>
    </row>
    <row r="297" spans="1:7" x14ac:dyDescent="0.25">
      <c r="A297" s="49"/>
      <c r="C297" s="61"/>
      <c r="D297" s="61"/>
      <c r="E297" s="61"/>
      <c r="F297" s="61"/>
      <c r="G297" s="61"/>
    </row>
    <row r="298" spans="1:7" x14ac:dyDescent="0.25">
      <c r="A298" s="49"/>
      <c r="C298" s="61"/>
      <c r="D298" s="61"/>
      <c r="E298" s="61"/>
      <c r="F298" s="61"/>
      <c r="G298" s="61"/>
    </row>
    <row r="299" spans="1:7" x14ac:dyDescent="0.25">
      <c r="A299" s="49"/>
      <c r="C299" s="61"/>
      <c r="D299" s="61"/>
      <c r="E299" s="61"/>
      <c r="F299" s="61"/>
      <c r="G299" s="61"/>
    </row>
    <row r="300" spans="1:7" x14ac:dyDescent="0.25">
      <c r="A300" s="49"/>
      <c r="C300" s="61"/>
      <c r="D300" s="61"/>
      <c r="E300" s="61"/>
      <c r="F300" s="61"/>
      <c r="G300" s="61"/>
    </row>
    <row r="301" spans="1:7" x14ac:dyDescent="0.25">
      <c r="A301" s="49"/>
      <c r="C301" s="61"/>
      <c r="D301" s="61"/>
      <c r="E301" s="61"/>
      <c r="F301" s="61"/>
      <c r="G301" s="61"/>
    </row>
    <row r="302" spans="1:7" x14ac:dyDescent="0.25">
      <c r="A302" s="49"/>
      <c r="C302" s="61"/>
      <c r="D302" s="61"/>
      <c r="E302" s="61"/>
      <c r="F302" s="61"/>
      <c r="G302" s="61"/>
    </row>
    <row r="303" spans="1:7" x14ac:dyDescent="0.25">
      <c r="A303" s="49"/>
      <c r="C303" s="61"/>
      <c r="D303" s="61"/>
      <c r="E303" s="61"/>
      <c r="F303" s="61"/>
      <c r="G303" s="61"/>
    </row>
    <row r="304" spans="1:7" x14ac:dyDescent="0.25">
      <c r="A304" s="49"/>
      <c r="C304" s="61"/>
      <c r="D304" s="61"/>
      <c r="E304" s="61"/>
      <c r="F304" s="61"/>
      <c r="G304" s="61"/>
    </row>
    <row r="305" spans="1:7" x14ac:dyDescent="0.25">
      <c r="A305" s="49"/>
      <c r="C305" s="61"/>
      <c r="D305" s="61"/>
      <c r="E305" s="61"/>
      <c r="F305" s="61"/>
      <c r="G305" s="61"/>
    </row>
    <row r="306" spans="1:7" x14ac:dyDescent="0.25">
      <c r="A306" s="49"/>
      <c r="C306" s="61"/>
      <c r="D306" s="61"/>
      <c r="E306" s="61"/>
      <c r="F306" s="61"/>
      <c r="G306" s="61"/>
    </row>
    <row r="307" spans="1:7" x14ac:dyDescent="0.25">
      <c r="A307" s="49"/>
      <c r="C307" s="61"/>
      <c r="D307" s="61"/>
      <c r="E307" s="61"/>
      <c r="F307" s="61"/>
      <c r="G307" s="61"/>
    </row>
    <row r="308" spans="1:7" x14ac:dyDescent="0.25">
      <c r="A308" s="49"/>
      <c r="C308" s="61"/>
      <c r="D308" s="61"/>
      <c r="E308" s="61"/>
      <c r="F308" s="61"/>
      <c r="G308" s="61"/>
    </row>
    <row r="309" spans="1:7" x14ac:dyDescent="0.25">
      <c r="A309" s="49"/>
      <c r="C309" s="61"/>
      <c r="D309" s="61"/>
      <c r="E309" s="61"/>
      <c r="F309" s="61"/>
      <c r="G309" s="61"/>
    </row>
    <row r="310" spans="1:7" x14ac:dyDescent="0.25">
      <c r="A310" s="49"/>
      <c r="C310" s="61"/>
      <c r="D310" s="61"/>
      <c r="E310" s="61"/>
      <c r="F310" s="61"/>
      <c r="G310" s="61"/>
    </row>
    <row r="311" spans="1:7" x14ac:dyDescent="0.25">
      <c r="A311" s="49"/>
      <c r="C311" s="61"/>
      <c r="D311" s="61"/>
      <c r="E311" s="61"/>
      <c r="F311" s="61"/>
      <c r="G311" s="61"/>
    </row>
    <row r="312" spans="1:7" x14ac:dyDescent="0.25">
      <c r="A312" s="49"/>
      <c r="C312" s="61"/>
      <c r="D312" s="61"/>
      <c r="E312" s="61"/>
      <c r="F312" s="61"/>
      <c r="G312" s="61"/>
    </row>
    <row r="313" spans="1:7" x14ac:dyDescent="0.25">
      <c r="A313" s="49"/>
      <c r="C313" s="61"/>
      <c r="D313" s="61"/>
      <c r="E313" s="61"/>
      <c r="F313" s="61"/>
      <c r="G313" s="61"/>
    </row>
    <row r="314" spans="1:7" x14ac:dyDescent="0.25">
      <c r="A314" s="49"/>
      <c r="C314" s="61"/>
      <c r="D314" s="61"/>
      <c r="E314" s="61"/>
      <c r="F314" s="61"/>
      <c r="G314" s="61"/>
    </row>
    <row r="315" spans="1:7" x14ac:dyDescent="0.25">
      <c r="A315" s="49"/>
      <c r="C315" s="61"/>
      <c r="D315" s="61"/>
      <c r="E315" s="61"/>
      <c r="F315" s="61"/>
      <c r="G315" s="61"/>
    </row>
    <row r="316" spans="1:7" x14ac:dyDescent="0.25">
      <c r="A316" s="49"/>
      <c r="C316" s="61"/>
      <c r="D316" s="61"/>
      <c r="E316" s="61"/>
      <c r="F316" s="61"/>
      <c r="G316" s="61"/>
    </row>
    <row r="317" spans="1:7" x14ac:dyDescent="0.25">
      <c r="A317" s="49"/>
      <c r="C317" s="61"/>
      <c r="D317" s="61"/>
      <c r="E317" s="61"/>
      <c r="F317" s="61"/>
      <c r="G317" s="61"/>
    </row>
    <row r="318" spans="1:7" x14ac:dyDescent="0.25">
      <c r="A318" s="49"/>
      <c r="C318" s="61"/>
      <c r="D318" s="61"/>
      <c r="E318" s="61"/>
      <c r="F318" s="61"/>
      <c r="G318" s="61"/>
    </row>
    <row r="319" spans="1:7" x14ac:dyDescent="0.25">
      <c r="A319" s="49"/>
      <c r="C319" s="61"/>
      <c r="D319" s="61"/>
      <c r="E319" s="61"/>
      <c r="F319" s="61"/>
      <c r="G319" s="61"/>
    </row>
    <row r="320" spans="1:7" x14ac:dyDescent="0.25">
      <c r="A320" s="49"/>
      <c r="C320" s="61"/>
      <c r="D320" s="61"/>
      <c r="E320" s="61"/>
      <c r="F320" s="61"/>
      <c r="G320" s="61"/>
    </row>
    <row r="321" spans="1:7" x14ac:dyDescent="0.25">
      <c r="A321" s="49"/>
      <c r="C321" s="61"/>
      <c r="D321" s="61"/>
      <c r="E321" s="61"/>
      <c r="F321" s="61"/>
      <c r="G321" s="61"/>
    </row>
    <row r="322" spans="1:7" x14ac:dyDescent="0.25">
      <c r="A322" s="49"/>
      <c r="C322" s="61"/>
      <c r="D322" s="61"/>
      <c r="E322" s="61"/>
      <c r="F322" s="61"/>
      <c r="G322" s="61"/>
    </row>
    <row r="323" spans="1:7" x14ac:dyDescent="0.25">
      <c r="A323" s="49"/>
      <c r="C323" s="61"/>
      <c r="D323" s="61"/>
      <c r="E323" s="61"/>
      <c r="F323" s="61"/>
      <c r="G323" s="61"/>
    </row>
    <row r="324" spans="1:7" x14ac:dyDescent="0.25">
      <c r="A324" s="49"/>
      <c r="C324" s="61"/>
      <c r="D324" s="61"/>
      <c r="E324" s="61"/>
      <c r="F324" s="61"/>
      <c r="G324" s="61"/>
    </row>
    <row r="325" spans="1:7" x14ac:dyDescent="0.25">
      <c r="A325" s="49"/>
      <c r="C325" s="61"/>
      <c r="D325" s="61"/>
      <c r="E325" s="61"/>
      <c r="F325" s="61"/>
      <c r="G325" s="61"/>
    </row>
    <row r="326" spans="1:7" x14ac:dyDescent="0.25">
      <c r="A326" s="49"/>
      <c r="C326" s="61"/>
      <c r="D326" s="61"/>
      <c r="E326" s="61"/>
      <c r="F326" s="61"/>
      <c r="G326" s="61"/>
    </row>
    <row r="327" spans="1:7" x14ac:dyDescent="0.25">
      <c r="A327" s="49"/>
      <c r="C327" s="61"/>
      <c r="D327" s="61"/>
      <c r="E327" s="61"/>
      <c r="F327" s="61"/>
      <c r="G327" s="61"/>
    </row>
    <row r="328" spans="1:7" x14ac:dyDescent="0.25">
      <c r="A328" s="49"/>
      <c r="C328" s="61"/>
      <c r="D328" s="61"/>
      <c r="E328" s="61"/>
      <c r="F328" s="61"/>
      <c r="G328" s="61"/>
    </row>
    <row r="329" spans="1:7" x14ac:dyDescent="0.25">
      <c r="A329" s="49"/>
      <c r="C329" s="61"/>
      <c r="D329" s="61"/>
      <c r="E329" s="61"/>
      <c r="F329" s="61"/>
      <c r="G329" s="61"/>
    </row>
    <row r="330" spans="1:7" x14ac:dyDescent="0.25">
      <c r="A330" s="49"/>
      <c r="C330" s="61"/>
      <c r="D330" s="61"/>
      <c r="E330" s="61"/>
      <c r="F330" s="61"/>
      <c r="G330" s="61"/>
    </row>
    <row r="331" spans="1:7" x14ac:dyDescent="0.25">
      <c r="A331" s="49"/>
      <c r="C331" s="61"/>
      <c r="D331" s="61"/>
      <c r="E331" s="61"/>
      <c r="F331" s="61"/>
      <c r="G331" s="61"/>
    </row>
    <row r="332" spans="1:7" x14ac:dyDescent="0.25">
      <c r="A332" s="49"/>
      <c r="C332" s="61"/>
      <c r="D332" s="61"/>
      <c r="E332" s="61"/>
      <c r="F332" s="61"/>
      <c r="G332" s="61"/>
    </row>
    <row r="333" spans="1:7" x14ac:dyDescent="0.25">
      <c r="A333" s="49"/>
      <c r="C333" s="61"/>
      <c r="D333" s="61"/>
      <c r="E333" s="61"/>
      <c r="F333" s="61"/>
      <c r="G333" s="61"/>
    </row>
    <row r="334" spans="1:7" x14ac:dyDescent="0.25">
      <c r="A334" s="49"/>
      <c r="C334" s="61"/>
      <c r="D334" s="61"/>
      <c r="E334" s="61"/>
      <c r="F334" s="61"/>
      <c r="G334" s="61"/>
    </row>
    <row r="335" spans="1:7" x14ac:dyDescent="0.25">
      <c r="A335" s="49"/>
      <c r="C335" s="61"/>
      <c r="D335" s="61"/>
      <c r="E335" s="61"/>
      <c r="F335" s="61"/>
      <c r="G335" s="61"/>
    </row>
    <row r="336" spans="1:7" x14ac:dyDescent="0.25">
      <c r="A336" s="49"/>
      <c r="C336" s="61"/>
      <c r="D336" s="61"/>
      <c r="E336" s="61"/>
      <c r="F336" s="61"/>
      <c r="G336" s="61"/>
    </row>
    <row r="337" spans="1:7" x14ac:dyDescent="0.25">
      <c r="A337" s="49"/>
      <c r="C337" s="61"/>
      <c r="D337" s="61"/>
      <c r="E337" s="61"/>
      <c r="F337" s="61"/>
      <c r="G337" s="61"/>
    </row>
    <row r="338" spans="1:7" x14ac:dyDescent="0.25">
      <c r="A338" s="49"/>
      <c r="C338" s="61"/>
      <c r="D338" s="61"/>
      <c r="E338" s="61"/>
      <c r="F338" s="61"/>
      <c r="G338" s="61"/>
    </row>
    <row r="339" spans="1:7" x14ac:dyDescent="0.25">
      <c r="A339" s="49"/>
      <c r="C339" s="61"/>
      <c r="D339" s="61"/>
      <c r="E339" s="61"/>
      <c r="F339" s="61"/>
      <c r="G339" s="61"/>
    </row>
    <row r="340" spans="1:7" x14ac:dyDescent="0.25">
      <c r="A340" s="49"/>
      <c r="C340" s="61"/>
      <c r="D340" s="61"/>
      <c r="E340" s="61"/>
      <c r="F340" s="61"/>
      <c r="G340" s="61"/>
    </row>
    <row r="341" spans="1:7" x14ac:dyDescent="0.25">
      <c r="A341" s="49"/>
      <c r="C341" s="61"/>
      <c r="D341" s="61"/>
      <c r="E341" s="61"/>
      <c r="F341" s="61"/>
      <c r="G341" s="61"/>
    </row>
    <row r="342" spans="1:7" x14ac:dyDescent="0.25">
      <c r="A342" s="49"/>
      <c r="C342" s="61"/>
      <c r="D342" s="61"/>
      <c r="E342" s="61"/>
      <c r="F342" s="61"/>
      <c r="G342" s="61"/>
    </row>
    <row r="343" spans="1:7" x14ac:dyDescent="0.25">
      <c r="A343" s="49"/>
    </row>
  </sheetData>
  <mergeCells count="23">
    <mergeCell ref="A1:B1"/>
    <mergeCell ref="A2:A3"/>
    <mergeCell ref="B2:B3"/>
    <mergeCell ref="L2:L3"/>
    <mergeCell ref="E2:E3"/>
    <mergeCell ref="F2:F3"/>
    <mergeCell ref="D2:D3"/>
    <mergeCell ref="C2:C3"/>
    <mergeCell ref="G2:G3"/>
    <mergeCell ref="H2:H3"/>
    <mergeCell ref="I2:I3"/>
    <mergeCell ref="J2:J3"/>
    <mergeCell ref="K2:K3"/>
    <mergeCell ref="S2:S3"/>
    <mergeCell ref="T2:T3"/>
    <mergeCell ref="U2:U3"/>
    <mergeCell ref="V2:V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2022-05-27T08:13:33Z</dcterms:created>
  <dcterms:modified xsi:type="dcterms:W3CDTF">2022-05-27T08:40:18Z</dcterms:modified>
</cp:coreProperties>
</file>